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様式 A-1（チーム情報）" sheetId="1" r:id="rId1"/>
    <sheet name="様式 B-1（個人種目・男子）" sheetId="2" r:id="rId2"/>
    <sheet name="様式 B-2（個人種目・女子）" sheetId="3" r:id="rId3"/>
    <sheet name="様式 C-1（チーム種目）" sheetId="4" r:id="rId4"/>
    <sheet name="様式 D（同意書）" sheetId="5" r:id="rId5"/>
    <sheet name="様式 WA-1（集計作業用）" sheetId="6" r:id="rId6"/>
  </sheets>
  <definedNames>
    <definedName name="_xlfn.SINGLE" hidden="1">#NAME?</definedName>
    <definedName name="_xlnm.Print_Area" localSheetId="0">'様式 A-1（チーム情報）'!$A$1:$AQ$28</definedName>
    <definedName name="_xlnm.Print_Area" localSheetId="1">'様式 B-1（個人種目・男子）'!$H$3:$AJ$90</definedName>
    <definedName name="_xlnm.Print_Area" localSheetId="2">'様式 B-2（個人種目・女子）'!$H$3:$AJ$90</definedName>
    <definedName name="_xlnm.Print_Area" localSheetId="3">'様式 C-1（チーム種目）'!$B$3:$N$10</definedName>
    <definedName name="_xlnm.Print_Area" localSheetId="4">'様式 D（同意書）'!$A$11:$Y$45</definedName>
    <definedName name="_xlnm.Print_Titles" localSheetId="1">'様式 B-1（個人種目・男子）'!$3:$7</definedName>
    <definedName name="_xlnm.Print_Titles" localSheetId="2">'様式 B-2（個人種目・女子）'!$3:$7</definedName>
  </definedNames>
  <calcPr fullCalcOnLoad="1"/>
</workbook>
</file>

<file path=xl/sharedStrings.xml><?xml version="1.0" encoding="utf-8"?>
<sst xmlns="http://schemas.openxmlformats.org/spreadsheetml/2006/main" count="1245" uniqueCount="781">
  <si>
    <t>性別</t>
  </si>
  <si>
    <t>年齢</t>
  </si>
  <si>
    <t>規定内</t>
  </si>
  <si>
    <t>〒</t>
  </si>
  <si>
    <t>参加費合計</t>
  </si>
  <si>
    <t>×</t>
  </si>
  <si>
    <t>＝</t>
  </si>
  <si>
    <t>代表氏名</t>
  </si>
  <si>
    <t>代表〒</t>
  </si>
  <si>
    <t>代表住所</t>
  </si>
  <si>
    <t>代表電話</t>
  </si>
  <si>
    <t>代表E-mail</t>
  </si>
  <si>
    <t>代表性別</t>
  </si>
  <si>
    <t>［エントリー担当者の作業］</t>
  </si>
  <si>
    <t>同　意　書</t>
  </si>
  <si>
    <t>印</t>
  </si>
  <si>
    <t>年</t>
  </si>
  <si>
    <t>月</t>
  </si>
  <si>
    <t>日</t>
  </si>
  <si>
    <t>〒</t>
  </si>
  <si>
    <t>性　別</t>
  </si>
  <si>
    <t>住　所</t>
  </si>
  <si>
    <t>連絡先</t>
  </si>
  <si>
    <t>E-mail</t>
  </si>
  <si>
    <t>ﾌﾘｶﾞﾅ(半角ｶﾀｶﾅ)</t>
  </si>
  <si>
    <t>チーム名</t>
  </si>
  <si>
    <t>チーム名</t>
  </si>
  <si>
    <t>ｴﾝﾄﾘｰ数</t>
  </si>
  <si>
    <t>乱数</t>
  </si>
  <si>
    <t>乱数</t>
  </si>
  <si>
    <t>男子</t>
  </si>
  <si>
    <t>ﾌﾘｶﾞﾅ(半角ｶﾀｶﾅ)</t>
  </si>
  <si>
    <t>（空白）</t>
  </si>
  <si>
    <t>競技者
番号</t>
  </si>
  <si>
    <t>競技者氏名</t>
  </si>
  <si>
    <t>生年月日
（西暦）</t>
  </si>
  <si>
    <t>生年月日
(yyyy/mm/dd)</t>
  </si>
  <si>
    <t>代表ﾌﾘｶﾞﾅ</t>
  </si>
  <si>
    <t>参加費合計</t>
  </si>
  <si>
    <t>選出審判員数</t>
  </si>
  <si>
    <t>男</t>
  </si>
  <si>
    <t>B-1</t>
  </si>
  <si>
    <t>B-2</t>
  </si>
  <si>
    <t>女子</t>
  </si>
  <si>
    <t>超過</t>
  </si>
  <si>
    <t>ﾄｳｷｮｳ</t>
  </si>
  <si>
    <t>ﾀﾛｳ</t>
  </si>
  <si>
    <t>ﾊﾅｺ</t>
  </si>
  <si>
    <t>女</t>
  </si>
  <si>
    <t>1.</t>
  </si>
  <si>
    <t>2.</t>
  </si>
  <si>
    <t>×</t>
  </si>
  <si>
    <t>○</t>
  </si>
  <si>
    <t>▲</t>
  </si>
  <si>
    <t>▲</t>
  </si>
  <si>
    <t>漢字・姓</t>
  </si>
  <si>
    <t>漢字・名</t>
  </si>
  <si>
    <t>○</t>
  </si>
  <si>
    <t>▲</t>
  </si>
  <si>
    <t>[11]</t>
  </si>
  <si>
    <t>チーム名</t>
  </si>
  <si>
    <t>[12]</t>
  </si>
  <si>
    <t>チーム代表者</t>
  </si>
  <si>
    <t>[15]</t>
  </si>
  <si>
    <t>[14]</t>
  </si>
  <si>
    <t>[01]</t>
  </si>
  <si>
    <t>[02]</t>
  </si>
  <si>
    <t>[03]</t>
  </si>
  <si>
    <t>[21]</t>
  </si>
  <si>
    <t>A[11]</t>
  </si>
  <si>
    <t>A[12]</t>
  </si>
  <si>
    <t>A[13]</t>
  </si>
  <si>
    <t>A[14]</t>
  </si>
  <si>
    <t>A[15]</t>
  </si>
  <si>
    <t>浜松町LSC</t>
  </si>
  <si>
    <t>A[22]</t>
  </si>
  <si>
    <t>A[31]</t>
  </si>
  <si>
    <t>男女</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</si>
  <si>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</si>
  <si>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</si>
  <si>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</si>
  <si>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</si>
  <si>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</si>
  <si>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</si>
  <si>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</si>
  <si>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</si>
  <si>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</si>
  <si>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</si>
  <si>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</si>
  <si>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</si>
  <si>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(内訳)</t>
  </si>
  <si>
    <t>正式名称</t>
  </si>
  <si>
    <t>チーム正式名称</t>
  </si>
  <si>
    <t>《基本設定》</t>
  </si>
  <si>
    <t>《基本設定》</t>
  </si>
  <si>
    <t>参加種別</t>
  </si>
  <si>
    <t>エントリー規定種目数</t>
  </si>
  <si>
    <t>種目ごとエントリー　入力制限コード</t>
  </si>
  <si>
    <t>エントリー担当者</t>
  </si>
  <si>
    <t>大会表記</t>
  </si>
  <si>
    <t>×</t>
  </si>
  <si>
    <t>☆６区分。使用しない（全部・一部）場合は、セル内データを削除。</t>
  </si>
  <si>
    <t>ﾗｯｼｭｶﾞｰﾄﾞ・Tｼｬﾂ等　サイズ区分</t>
  </si>
  <si>
    <t>人</t>
  </si>
  <si>
    <t>[31]</t>
  </si>
  <si>
    <t>☆予選会を実施しない大会では、下の設定セル内データを削除。</t>
  </si>
  <si>
    <t>☆大会要項に準拠した名称を入力。</t>
  </si>
  <si>
    <t>選出審判員</t>
  </si>
  <si>
    <t>選出義務の有無→</t>
  </si>
  <si>
    <t>×義務なし</t>
  </si>
  <si>
    <t>↓「義務あり」の場合</t>
  </si>
  <si>
    <t>０人</t>
  </si>
  <si>
    <t>１人</t>
  </si>
  <si>
    <t>２人</t>
  </si>
  <si>
    <t>AW38 セル内の計算式を再確認・変更すること。</t>
  </si>
  <si>
    <t>☆直接数字を入力してください。</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</si>
  <si>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</si>
  <si>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</si>
  <si>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</si>
  <si>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</si>
  <si>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</si>
  <si>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</si>
  <si>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</si>
  <si>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</si>
  <si>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</si>
  <si>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</si>
  <si>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</si>
  <si>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</si>
  <si>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</si>
  <si>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</si>
  <si>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</si>
  <si>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</si>
  <si>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</si>
  <si>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</si>
  <si>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</si>
  <si>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</si>
  <si>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</si>
  <si>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</si>
  <si>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</si>
  <si>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</si>
  <si>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</si>
  <si>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</si>
  <si>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</si>
  <si>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</si>
  <si>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</si>
  <si>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</si>
  <si>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</si>
  <si>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</si>
  <si>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</si>
  <si>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</si>
  <si>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</si>
  <si>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</si>
  <si>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</si>
  <si>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</si>
  <si>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</si>
  <si>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</si>
  <si>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</si>
  <si>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</si>
  <si>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</si>
  <si>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</si>
  <si>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</si>
  <si>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</si>
  <si>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</si>
  <si>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</si>
  <si>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</si>
  <si>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</si>
  <si>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</si>
  <si>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</si>
  <si>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</si>
  <si>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</si>
  <si>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</si>
  <si>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</si>
  <si>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</si>
  <si>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</si>
  <si>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</si>
  <si>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</si>
  <si>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</si>
  <si>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</si>
  <si>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</si>
  <si>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</si>
  <si>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</si>
  <si>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</si>
  <si>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</si>
  <si>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</si>
  <si>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</si>
  <si>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</si>
  <si>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</si>
  <si>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</si>
  <si>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</si>
  <si>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</si>
  <si>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</si>
  <si>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</si>
  <si>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</si>
  <si>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</si>
  <si>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</si>
  <si>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</si>
  <si>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</si>
  <si>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</si>
  <si>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</si>
  <si>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</si>
  <si>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</si>
  <si>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</si>
  <si>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</si>
  <si>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</si>
  <si>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</si>
  <si>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</si>
  <si>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</si>
  <si>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</si>
  <si>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</si>
  <si>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</si>
  <si>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</si>
  <si>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</si>
  <si>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</si>
  <si>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</si>
  <si>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</si>
  <si>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</si>
  <si>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</si>
  <si>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</si>
  <si>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</si>
  <si>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</si>
  <si>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</si>
  <si>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</si>
  <si>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</si>
  <si>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</si>
  <si>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</si>
  <si>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</si>
  <si>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</si>
  <si>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</si>
  <si>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</si>
  <si>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</si>
  <si>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</si>
  <si>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</si>
  <si>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</si>
  <si>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</si>
  <si>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</si>
  <si>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</si>
  <si>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</si>
  <si>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</si>
  <si>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</si>
  <si>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</si>
  <si>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</si>
  <si>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</si>
  <si>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</si>
  <si>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</si>
  <si>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</si>
  <si>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</si>
  <si>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</si>
  <si>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</si>
  <si>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</si>
  <si>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</si>
  <si>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</si>
  <si>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</si>
  <si>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</si>
  <si>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</si>
  <si>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</si>
  <si>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</si>
  <si>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</si>
  <si>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</si>
  <si>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</si>
  <si>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</si>
  <si>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</si>
  <si>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</si>
  <si>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</si>
  <si>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</si>
  <si>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</si>
  <si>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</si>
  <si>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</si>
  <si>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</si>
  <si>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</si>
  <si>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</si>
  <si>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</si>
  <si>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</si>
  <si>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</si>
  <si>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</si>
  <si>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</si>
  <si>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</si>
  <si>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</si>
  <si>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</si>
  <si>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</si>
  <si>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</si>
  <si>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</si>
  <si>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</si>
  <si>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</si>
  <si>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</si>
  <si>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</si>
  <si>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予選
区分</t>
  </si>
  <si>
    <t>参加数合計</t>
  </si>
  <si>
    <t>男子</t>
  </si>
  <si>
    <t>女子</t>
  </si>
  <si>
    <t>参加種別・参加費</t>
  </si>
  <si>
    <t>※同意書</t>
  </si>
  <si>
    <t>○</t>
  </si>
  <si>
    <t>C-01</t>
  </si>
  <si>
    <t>B1-24</t>
  </si>
  <si>
    <t>B1-25</t>
  </si>
  <si>
    <t>B1-26</t>
  </si>
  <si>
    <t>B1-27</t>
  </si>
  <si>
    <t>B1-28</t>
  </si>
  <si>
    <t>B1-29</t>
  </si>
  <si>
    <t>B1-30</t>
  </si>
  <si>
    <t>予選
区分</t>
  </si>
  <si>
    <t>ﾁｰﾑ･特別</t>
  </si>
  <si>
    <t>C-02</t>
  </si>
  <si>
    <t>C-03</t>
  </si>
  <si>
    <t>C-04</t>
  </si>
  <si>
    <t>C-05</t>
  </si>
  <si>
    <t>C-07</t>
  </si>
  <si>
    <t>C-08</t>
  </si>
  <si>
    <t>C-09</t>
  </si>
  <si>
    <t>C-10</t>
  </si>
  <si>
    <t>C-11</t>
  </si>
  <si>
    <t>C-12</t>
  </si>
  <si>
    <t>C-13</t>
  </si>
  <si>
    <t>C-14</t>
  </si>
  <si>
    <t>項目名：</t>
  </si>
  <si>
    <t>☆数を把握したい項目の単位（人、個など）を入力。</t>
  </si>
  <si>
    <t>大会表記（チーム略称）</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</si>
  <si>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</si>
  <si>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</si>
  <si>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</si>
  <si>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</si>
  <si>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</si>
  <si>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</si>
  <si>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</si>
  <si>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</si>
  <si>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</si>
  <si>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C-09</t>
  </si>
  <si>
    <t>C-10</t>
  </si>
  <si>
    <t>C-11</t>
  </si>
  <si>
    <t>C-12</t>
  </si>
  <si>
    <t>C-13</t>
  </si>
  <si>
    <t>C-14</t>
  </si>
  <si>
    <t>C-15</t>
  </si>
  <si>
    <t>B2-24</t>
  </si>
  <si>
    <t>B2-25</t>
  </si>
  <si>
    <t>B2-26</t>
  </si>
  <si>
    <t>B2-27</t>
  </si>
  <si>
    <t>B2-28</t>
  </si>
  <si>
    <t>B2-29</t>
  </si>
  <si>
    <t>B2-30</t>
  </si>
  <si>
    <t>希望数調査</t>
  </si>
  <si>
    <t>勇樹</t>
  </si>
  <si>
    <t>ｼﾅｶﾞﾜ</t>
  </si>
  <si>
    <t>ﾕｳｷ</t>
  </si>
  <si>
    <t>太郎</t>
  </si>
  <si>
    <t>花子</t>
  </si>
  <si>
    <t>香奈</t>
  </si>
  <si>
    <t>ｶﾅ</t>
  </si>
  <si>
    <t>※JLA会費</t>
  </si>
  <si>
    <t>※備考</t>
  </si>
  <si>
    <t>種目（エントリー種目数に制限が無いときは　"99"　と入力）</t>
  </si>
  <si>
    <t>☆エントリー種目数に制限が無い場合は、必ず、セル内データを削除。</t>
  </si>
  <si>
    <t>☆使用しない欄（1.～3.）は、セル内データを削除。</t>
  </si>
  <si>
    <t>人表示</t>
  </si>
  <si>
    <t>参加確認→</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</si>
  <si>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</si>
  <si>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</si>
  <si>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</si>
  <si>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</si>
  <si>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</si>
  <si>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</si>
  <si>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</si>
  <si>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</si>
  <si>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</si>
  <si>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</si>
  <si>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</si>
  <si>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種目追加・男女内訳→</t>
  </si>
  <si>
    <t>参加種別・男女内訳→</t>
  </si>
  <si>
    <t>申込〆切：</t>
  </si>
  <si>
    <t>浜松町SLSC</t>
  </si>
  <si>
    <t>例</t>
  </si>
  <si>
    <t>大会初日：</t>
  </si>
  <si>
    <t>[02]</t>
  </si>
  <si>
    <t>申込〆切</t>
  </si>
  <si>
    <t>参加確認・選択肢</t>
  </si>
  <si>
    <t>JLA会費
納入金額</t>
  </si>
  <si>
    <t>性別</t>
  </si>
  <si>
    <t>女</t>
  </si>
  <si>
    <t>4.</t>
  </si>
  <si>
    <t>5.</t>
  </si>
  <si>
    <t>6.</t>
  </si>
  <si>
    <t>7.</t>
  </si>
  <si>
    <t>（追加種目専用欄）4.</t>
  </si>
  <si>
    <t>↓　（以下、印刷範囲）　↓</t>
  </si>
  <si>
    <t>男女区分</t>
  </si>
  <si>
    <t>☆チーム代表者が兼ねる場合は、入力不要です。</t>
  </si>
  <si>
    <t>B1-13</t>
  </si>
  <si>
    <t>B1-15</t>
  </si>
  <si>
    <t>B1-19</t>
  </si>
  <si>
    <t>B1-20</t>
  </si>
  <si>
    <t>B1-21</t>
  </si>
  <si>
    <t>B1-22</t>
  </si>
  <si>
    <t>B1-23</t>
  </si>
  <si>
    <t>B1-24</t>
  </si>
  <si>
    <t>B1-25</t>
  </si>
  <si>
    <t>B1-33</t>
  </si>
  <si>
    <t>000</t>
  </si>
  <si>
    <r>
      <t>J</t>
    </r>
    <r>
      <rPr>
        <sz val="11"/>
        <color indexed="8"/>
        <rFont val="ＭＳ ゴシック"/>
        <family val="3"/>
      </rPr>
      <t>LA会費納入金額</t>
    </r>
  </si>
  <si>
    <t>B2-45</t>
  </si>
  <si>
    <t>参加種別（様式 A からの参照データにつき、入力不要）</t>
  </si>
  <si>
    <t>ラッシュガード・Ｔシャツ等サイズ（様式 A からの参照データにつき、入力不要）</t>
  </si>
  <si>
    <t>C-06</t>
  </si>
  <si>
    <t>※《基本設定》画面は、リストの下（AM91）にあります。</t>
  </si>
  <si>
    <t>☆様式 B 情報の入力で自動計算されます。</t>
  </si>
  <si>
    <t>名</t>
  </si>
  <si>
    <t>⇒</t>
  </si>
  <si>
    <t>A[32]</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</si>
  <si>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</si>
  <si>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</si>
  <si>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</si>
  <si>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</si>
  <si>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</si>
  <si>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</si>
  <si>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</si>
  <si>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</si>
  <si>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種々の希望数</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</si>
  <si>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</si>
  <si>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</si>
  <si>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</si>
  <si>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</si>
  <si>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</si>
  <si>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</si>
  <si>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</si>
  <si>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</si>
  <si>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</si>
  <si>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</si>
  <si>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</si>
  <si>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</si>
  <si>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</si>
  <si>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</si>
  <si>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</si>
  <si>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C-16</t>
  </si>
  <si>
    <t>C-17</t>
  </si>
  <si>
    <t>C-18</t>
  </si>
  <si>
    <t>C-19</t>
  </si>
  <si>
    <t>C-20</t>
  </si>
  <si>
    <t>C-21</t>
  </si>
  <si>
    <t>C-22</t>
  </si>
  <si>
    <t>C-23</t>
  </si>
  <si>
    <t>C-24</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</si>
  <si>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</si>
  <si>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</si>
  <si>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</si>
  <si>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</si>
  <si>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</si>
  <si>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</si>
  <si>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</si>
  <si>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C-25</t>
  </si>
  <si>
    <t>(２)</t>
  </si>
  <si>
    <t>(３)</t>
  </si>
  <si>
    <t>参加種別・参加費</t>
  </si>
  <si>
    <t>B2-13</t>
  </si>
  <si>
    <t>B2-15</t>
  </si>
  <si>
    <t>B2-19</t>
  </si>
  <si>
    <t>B2-20</t>
  </si>
  <si>
    <t>B2-21</t>
  </si>
  <si>
    <t>B2-33</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</si>
  <si>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</si>
  <si>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</si>
  <si>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</si>
  <si>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</si>
  <si>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</si>
  <si>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</si>
  <si>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</si>
  <si>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</si>
  <si>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</si>
  <si>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</si>
  <si>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</si>
  <si>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</si>
  <si>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</si>
  <si>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</si>
  <si>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</si>
  <si>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</si>
  <si>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</si>
  <si>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</si>
  <si>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</si>
  <si>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</si>
  <si>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</si>
  <si>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</si>
  <si>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</si>
  <si>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</si>
  <si>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</si>
  <si>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</si>
  <si>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</si>
  <si>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</si>
  <si>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</si>
  <si>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</si>
  <si>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</si>
  <si>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</si>
  <si>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</si>
  <si>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</si>
  <si>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</si>
  <si>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</si>
  <si>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</si>
  <si>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</si>
  <si>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</si>
  <si>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</si>
  <si>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</si>
  <si>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</si>
  <si>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</si>
  <si>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B1-01</t>
  </si>
  <si>
    <t>B1-02</t>
  </si>
  <si>
    <t>B1-03</t>
  </si>
  <si>
    <t>B1-04</t>
  </si>
  <si>
    <t>B1-05</t>
  </si>
  <si>
    <t>B1-06</t>
  </si>
  <si>
    <t>B1-07</t>
  </si>
  <si>
    <t>B1-08</t>
  </si>
  <si>
    <t>B1-09</t>
  </si>
  <si>
    <t>B1-10</t>
  </si>
  <si>
    <t>B1-11</t>
  </si>
  <si>
    <t>B1-12</t>
  </si>
  <si>
    <t>B1-13</t>
  </si>
  <si>
    <t>B1-14</t>
  </si>
  <si>
    <t>B1-15</t>
  </si>
  <si>
    <t>B1-16</t>
  </si>
  <si>
    <t>B1-17</t>
  </si>
  <si>
    <t>B1-18</t>
  </si>
  <si>
    <t>B1-19</t>
  </si>
  <si>
    <t>B1-20</t>
  </si>
  <si>
    <t>B1-26</t>
  </si>
  <si>
    <t>B1-27</t>
  </si>
  <si>
    <t>B1-28</t>
  </si>
  <si>
    <t>B1-29</t>
  </si>
  <si>
    <t>B1-30</t>
  </si>
  <si>
    <t>B1-31</t>
  </si>
  <si>
    <t>B1-32</t>
  </si>
  <si>
    <t>B1-34</t>
  </si>
  <si>
    <t>B1-35</t>
  </si>
  <si>
    <t>B1-36</t>
  </si>
  <si>
    <t>B1-37</t>
  </si>
  <si>
    <t>B1-38</t>
  </si>
  <si>
    <t>B1-39</t>
  </si>
  <si>
    <t>B1-40</t>
  </si>
  <si>
    <t>B1-41</t>
  </si>
  <si>
    <t>B1-42</t>
  </si>
  <si>
    <t>B1-43</t>
  </si>
  <si>
    <t>B1-44</t>
  </si>
  <si>
    <t>B1-25～</t>
  </si>
  <si>
    <t>B2-25～</t>
  </si>
  <si>
    <t xml:space="preserve"> 5人以上 ～ 20人以下</t>
  </si>
  <si>
    <t>21人以上 ～ 40人以下</t>
  </si>
  <si>
    <t>41人以上 ～</t>
  </si>
  <si>
    <t xml:space="preserve"> 1人以上 ～  4人以下</t>
  </si>
  <si>
    <t>※審判員の選出人数基準が変わったときは、</t>
  </si>
  <si>
    <t>　→「×義務なし」の場合は 0人 表示</t>
  </si>
  <si>
    <t>項目名１：</t>
  </si>
  <si>
    <t>単位１：</t>
  </si>
  <si>
    <t>項目名２：</t>
  </si>
  <si>
    <t>単位２：</t>
  </si>
  <si>
    <t>☆△△△の部分に、「ﾊﾟｰﾃｨｰ参加」「ﾚﾝﾀﾙｷｬｯﾌﾟ」などのことばを補う。</t>
  </si>
  <si>
    <t>予備１</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</si>
  <si>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</si>
  <si>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</si>
  <si>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</si>
  <si>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</si>
  <si>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</si>
  <si>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種目ごとエントリー　入力制限コード（通常は、様式 B-1 からの参照データにつき、入力不要）</t>
  </si>
  <si>
    <t>エントリー規定種目数（通常は、様式 B-1 からの参照データにつき、入力不要）</t>
  </si>
  <si>
    <t>↓</t>
  </si>
  <si>
    <t>※《基本設定》画面は、リストの下（R12）にあります。</t>
  </si>
  <si>
    <t>競技者
合計</t>
  </si>
  <si>
    <t>☆◇◇◇の部分に、「ラッシュガード」「大会記念Ｔシャツ」などのことばを補う。</t>
  </si>
  <si>
    <t>氏名ﾌﾘｶﾞﾅ
(ｾｲﾒｲ別)</t>
  </si>
  <si>
    <t>Ver.2-01</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</si>
  <si>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</si>
  <si>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</si>
  <si>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</si>
  <si>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</si>
  <si>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</si>
  <si>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</si>
  <si>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</si>
  <si>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</si>
  <si>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</si>
  <si>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</si>
  <si>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</si>
  <si>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</si>
  <si>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</si>
  <si>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</si>
  <si>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</si>
  <si>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</si>
  <si>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</si>
  <si>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</si>
  <si>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</si>
  <si>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</si>
  <si>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</si>
  <si>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</si>
  <si>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</si>
  <si>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</si>
  <si>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</si>
  <si>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</si>
  <si>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</si>
  <si>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</si>
  <si>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</si>
  <si>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</si>
  <si>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WA1-24</t>
  </si>
  <si>
    <t>WA1-25</t>
  </si>
  <si>
    <t>WA1-26</t>
  </si>
  <si>
    <t>WA1-27</t>
  </si>
  <si>
    <t>WA1-28</t>
  </si>
  <si>
    <t>WA1-29</t>
  </si>
  <si>
    <t>WA1-30</t>
  </si>
  <si>
    <t>WA1-31</t>
  </si>
  <si>
    <t>WA1-32</t>
  </si>
  <si>
    <t>WA1-33</t>
  </si>
  <si>
    <t>WA1-34</t>
  </si>
  <si>
    <t>WA1-35</t>
  </si>
  <si>
    <t>WA1-36</t>
  </si>
  <si>
    <t>WA1-37</t>
  </si>
  <si>
    <t>WA1-38</t>
  </si>
  <si>
    <t>WA1-39</t>
  </si>
  <si>
    <t>WA1-40</t>
  </si>
  <si>
    <t>WA1-41</t>
  </si>
  <si>
    <t>WA1-42</t>
  </si>
  <si>
    <t>WA1-43</t>
  </si>
  <si>
    <t>WA1-44</t>
  </si>
  <si>
    <t>WA1-45</t>
  </si>
  <si>
    <t>WA1-46</t>
  </si>
  <si>
    <t>WA1-47</t>
  </si>
  <si>
    <t>WA1-48</t>
  </si>
  <si>
    <t>WA1-49</t>
  </si>
  <si>
    <t>WA1-50</t>
  </si>
  <si>
    <t>WA1-51</t>
  </si>
  <si>
    <t>WA1-52</t>
  </si>
  <si>
    <t>WA1-53</t>
  </si>
  <si>
    <t>WA1-54</t>
  </si>
  <si>
    <t>WA1-55</t>
  </si>
  <si>
    <t>WA1-56</t>
  </si>
  <si>
    <t>WA1-57</t>
  </si>
  <si>
    <t>WA1-58</t>
  </si>
  <si>
    <t>WA1-59</t>
  </si>
  <si>
    <t>WA1-60</t>
  </si>
  <si>
    <t>WA1-61</t>
  </si>
  <si>
    <t>WA1-62</t>
  </si>
  <si>
    <t>WA1-63</t>
  </si>
  <si>
    <t>WA1-64</t>
  </si>
  <si>
    <t>WA1-65</t>
  </si>
  <si>
    <t>WA1-66</t>
  </si>
  <si>
    <t>WA1-67</t>
  </si>
  <si>
    <t>WA1-68</t>
  </si>
  <si>
    <t>WA1-69</t>
  </si>
  <si>
    <t>WA1-70</t>
  </si>
  <si>
    <t>WA1-71</t>
  </si>
  <si>
    <t>WA1-72</t>
  </si>
  <si>
    <t>WA1-73</t>
  </si>
  <si>
    <t>WA1-74</t>
  </si>
  <si>
    <t>WA1-75</t>
  </si>
  <si>
    <t>WA1-76</t>
  </si>
  <si>
    <t>WA1-77</t>
  </si>
  <si>
    <t>WA1-78</t>
  </si>
  <si>
    <t>WA1-79</t>
  </si>
  <si>
    <t>WA1-80</t>
  </si>
  <si>
    <t>WA1-81</t>
  </si>
  <si>
    <t>WA1-82</t>
  </si>
  <si>
    <t>WA1-83</t>
  </si>
  <si>
    <t>WA1-84</t>
  </si>
  <si>
    <t>WA1-85</t>
  </si>
  <si>
    <t>WA1-86</t>
  </si>
  <si>
    <t>WA1-87</t>
  </si>
  <si>
    <t>WA1-88</t>
  </si>
  <si>
    <t>WA1-89</t>
  </si>
  <si>
    <t>活動実績</t>
  </si>
  <si>
    <t>（２）別シートの「様式 B（B-1/B-2）」・「様式 C-1」に、必要事項を入力してください。</t>
  </si>
  <si>
    <t>希望
サイズ</t>
  </si>
  <si>
    <t>C-1</t>
  </si>
  <si>
    <t>A-1</t>
  </si>
  <si>
    <t>年齢区分</t>
  </si>
  <si>
    <t>年齢区分（通常は、様式 B-1 からの参照データにつき、入力不要）</t>
  </si>
  <si>
    <t>様式C-1_No.1（男子）→</t>
  </si>
  <si>
    <t>様式C-1_No.2（女子）→</t>
  </si>
  <si>
    <t>様式C-1_No.3（男女）→</t>
  </si>
  <si>
    <t>３～５人</t>
  </si>
  <si>
    <t>一般</t>
  </si>
  <si>
    <t>ﾏｽﾀｰｽﾞ</t>
  </si>
  <si>
    <t>ベーシックサーフライフセーバー資格を所持している方は有効期限を入力下さい</t>
  </si>
  <si>
    <t>S</t>
  </si>
  <si>
    <t>M</t>
  </si>
  <si>
    <t>L</t>
  </si>
  <si>
    <r>
      <t>X</t>
    </r>
    <r>
      <rPr>
        <sz val="11"/>
        <color indexed="8"/>
        <rFont val="ＭＳ ゴシック"/>
        <family val="3"/>
      </rPr>
      <t>L</t>
    </r>
  </si>
  <si>
    <t>Sサイズ</t>
  </si>
  <si>
    <t>Mサイズ</t>
  </si>
  <si>
    <t>Lサイズ</t>
  </si>
  <si>
    <t>XLサイズ</t>
  </si>
  <si>
    <t>ﾍﾞｰｼｯｸ所持数</t>
  </si>
  <si>
    <t>ライフセービング資格</t>
  </si>
  <si>
    <t>ｻｰﾌｲﾝｽﾄﾗｸﾀｰ</t>
  </si>
  <si>
    <t>ｱﾄﾞﾊﾞﾝｽｻｰﾌﾗｲﾌｾｰﾊﾞｰ</t>
  </si>
  <si>
    <t>本</t>
  </si>
  <si>
    <t>Rボード貸出</t>
  </si>
  <si>
    <t>コンペキャップ</t>
  </si>
  <si>
    <t>コンペキャップ</t>
  </si>
  <si>
    <t>ラッシュガード</t>
  </si>
  <si>
    <t>○登録あり</t>
  </si>
  <si>
    <t>×登録なし</t>
  </si>
  <si>
    <t>○着用あり</t>
  </si>
  <si>
    <t>×着用なし</t>
  </si>
  <si>
    <t>着用確認</t>
  </si>
  <si>
    <t>参加</t>
  </si>
  <si>
    <t>不参加</t>
  </si>
  <si>
    <t>Ａ</t>
  </si>
  <si>
    <t>Ｂ</t>
  </si>
  <si>
    <t>☆JLAに登録または登録予定の｢正式名称｣を入力してください。</t>
  </si>
  <si>
    <t>希望数確認</t>
  </si>
  <si>
    <t>学生割</t>
  </si>
  <si>
    <t>☆エントリーする種目に「1」を記入してください。</t>
  </si>
  <si>
    <t>[32]</t>
  </si>
  <si>
    <t>[31]</t>
  </si>
  <si>
    <t>（３）（２）で入力した情報等も参考に、以下の項目を入力してください。</t>
  </si>
  <si>
    <r>
      <t>☆[21]の</t>
    </r>
    <r>
      <rPr>
        <u val="single"/>
        <sz val="12"/>
        <color indexed="12"/>
        <rFont val="ＭＳ ゴシック"/>
        <family val="3"/>
      </rPr>
      <t>参加費合計の金額</t>
    </r>
    <r>
      <rPr>
        <sz val="12"/>
        <color indexed="12"/>
        <rFont val="ＭＳ ゴシック"/>
        <family val="3"/>
      </rPr>
      <t>を下記へお振込みください。</t>
    </r>
  </si>
  <si>
    <t>☆2次要項はエントリー担当者に発信します。</t>
  </si>
  <si>
    <t>選手兼
安全課
（ﾍﾞｰｼｯｸ以上）</t>
  </si>
  <si>
    <t>選手兼
審判員
（C級以上）</t>
  </si>
  <si>
    <t>ラッシュベスト</t>
  </si>
  <si>
    <t>学生割</t>
  </si>
  <si>
    <t>兼務割</t>
  </si>
  <si>
    <t>兼務割</t>
  </si>
  <si>
    <t>申込〆切：</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</si>
  <si>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</si>
  <si>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</si>
  <si>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</si>
  <si>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</si>
  <si>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備考</t>
  </si>
  <si>
    <t>※</t>
  </si>
  <si>
    <t>様式 D（同意書）</t>
  </si>
  <si>
    <t>1.</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</si>
  <si>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</si>
  <si>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</si>
  <si>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</si>
  <si>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</si>
  <si>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</si>
  <si>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</si>
  <si>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</si>
  <si>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8.</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</si>
  <si>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</si>
  <si>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</si>
  <si>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記入日</t>
  </si>
  <si>
    <t>年</t>
  </si>
  <si>
    <t>月</t>
  </si>
  <si>
    <t>日</t>
  </si>
  <si>
    <t>チーム名</t>
  </si>
  <si>
    <t>チーム
代表者
氏名</t>
  </si>
  <si>
    <t>（チーム代表者本人による署名・捺印のみ有効）</t>
  </si>
  <si>
    <t>チーム
代表者
住所</t>
  </si>
  <si>
    <t>チーム
代表者
連絡先</t>
  </si>
  <si>
    <t>大会当日8:50までに本部テントへ提出</t>
  </si>
  <si>
    <t>大会当日に提出する。</t>
  </si>
  <si>
    <t>福岡</t>
  </si>
  <si>
    <t>ﾌｸｵｶ</t>
  </si>
  <si>
    <t>早良</t>
  </si>
  <si>
    <t>ｻﾜﾗ</t>
  </si>
  <si>
    <t>博多</t>
  </si>
  <si>
    <t>BLS</t>
  </si>
  <si>
    <t>一般</t>
  </si>
  <si>
    <t>振込先：西日本シティ銀行 須恵支店 普通 3083321 特定非営利活動法人福岡県ライフセービング協会</t>
  </si>
  <si>
    <t>01
ｻｰﾌﾚｰｽ</t>
  </si>
  <si>
    <t>02
ｻｰﾌﾚｰｽ</t>
  </si>
  <si>
    <t>04
ﾎﾞｰﾄﾞﾚｰｽ</t>
  </si>
  <si>
    <t>06
ﾋﾞｰﾁﾌﾗｯｸﾞｽ</t>
  </si>
  <si>
    <t>08
ﾋﾞｰﾁｽﾌﾟﾘﾝﾄ</t>
  </si>
  <si>
    <t>03
ﾎﾞｰﾄﾞﾚｰｽ</t>
  </si>
  <si>
    <t>05
ﾋﾞｰﾁﾌﾗｯｸﾞｽ</t>
  </si>
  <si>
    <t>07
ﾋﾞｰﾁｽﾌﾟﾘﾝﾄ</t>
  </si>
  <si>
    <t>09
ﾚｽｷｭｰﾁｭｰﾌﾞﾚｽｷｭｰ</t>
  </si>
  <si>
    <t>10
ﾎﾞｰﾄﾞﾘﾚｰ</t>
  </si>
  <si>
    <t>ﾒﾝﾊﾞｰID
（9桁）</t>
  </si>
  <si>
    <t>123456789</t>
  </si>
  <si>
    <t>987654321</t>
  </si>
  <si>
    <t>所属都道府県協会</t>
  </si>
  <si>
    <t>福岡県</t>
  </si>
  <si>
    <t>所属都道府県協会</t>
  </si>
  <si>
    <t>神奈川県</t>
  </si>
  <si>
    <t>スタッフ等のみ参加</t>
  </si>
  <si>
    <t>ﾃｸﾆｶﾙｵﾌｨｼｬﾙ人数:</t>
  </si>
  <si>
    <t>安全ｵﾌｨｼｬﾙ人数:</t>
  </si>
  <si>
    <t>運営ｽﾀｯﾌ人数:</t>
  </si>
  <si>
    <t>☆コンペキャップ・ラッシュベストは所有のチームのみ着用。</t>
  </si>
  <si>
    <t>☆選手で参加せずにスタッフ等のみで参加される方の氏名を記入してください。テクニカルオフィシャルは6/3に審判員資格取得予定の方も可能です。</t>
  </si>
  <si>
    <t>12
ﾎﾞｰﾄﾞﾚｽｷｭｰ</t>
  </si>
  <si>
    <t>第6回福岡ライフセービング選手権大会</t>
  </si>
  <si>
    <r>
      <t>2024</t>
    </r>
    <r>
      <rPr>
        <b/>
        <sz val="12"/>
        <color indexed="10"/>
        <rFont val="ＭＳ ゴシック"/>
        <family val="3"/>
      </rPr>
      <t>年5月23日（木） 23:59メール受信分まで</t>
    </r>
  </si>
  <si>
    <t>11
3×1kmﾋﾞｰﾁﾗﾝﾘﾚｰ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</si>
</sst>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92">
    <font>
      <sz val="11"/>
      <color theme="1"/>
      <name val="ＭＳ Ｐゴシック"/>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32"/>
      <color indexed="8"/>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4"/>
      <color indexed="10"/>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9"/>
      <color indexed="30"/>
      <name val="ＭＳ ゴシック"/>
      <family val="3"/>
    </font>
    <font>
      <u val="single"/>
      <sz val="12"/>
      <color indexed="12"/>
      <name val="ＭＳ ゴシック"/>
      <family val="3"/>
    </font>
    <font>
      <sz val="10"/>
      <color indexed="9"/>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0.5"/>
      <color indexed="10"/>
      <name val="ＭＳ 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u val="single"/>
      <sz val="11"/>
      <color theme="11"/>
      <name val="ＭＳ Ｐゴシック"/>
      <family val="3"/>
    </font>
    <font>
      <sz val="11"/>
      <color rgb="FF0061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
      <patternFill patternType="solid">
        <fgColor rgb="FFFFCCFF"/>
        <bgColor indexed="64"/>
      </patternFill>
    </fill>
    <fill>
      <patternFill patternType="solid">
        <fgColor indexed="8"/>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style="thick">
        <color indexed="10"/>
      </left>
      <right style="thick">
        <color indexed="10"/>
      </right>
      <top style="thick">
        <color indexed="10"/>
      </top>
      <bottom style="thick">
        <color indexed="10"/>
      </bottom>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color indexed="63"/>
      </right>
      <top style="dotted"/>
      <bottom style="dotted"/>
    </border>
    <border>
      <left style="dotted"/>
      <right style="dotted"/>
      <top>
        <color indexed="63"/>
      </top>
      <bottom style="dotted"/>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style="medium"/>
    </border>
    <border>
      <left>
        <color indexed="63"/>
      </left>
      <right style="dotted"/>
      <top style="medium"/>
      <bottom style="medium"/>
    </border>
    <border>
      <left>
        <color indexed="63"/>
      </left>
      <right style="thin"/>
      <top style="medium"/>
      <bottom style="medium"/>
    </border>
    <border diagonalUp="1">
      <left style="thin"/>
      <right>
        <color indexed="63"/>
      </right>
      <top style="thin"/>
      <bottom style="dotted"/>
      <diagonal style="thin"/>
    </border>
    <border diagonalUp="1">
      <left>
        <color indexed="63"/>
      </left>
      <right style="thin"/>
      <top style="thin"/>
      <bottom style="dotted"/>
      <diagonal style="thin"/>
    </border>
    <border diagonalUp="1">
      <left>
        <color indexed="63"/>
      </left>
      <right>
        <color indexed="63"/>
      </right>
      <top style="thin"/>
      <bottom style="double"/>
      <diagonal style="thin"/>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dotted"/>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dotted"/>
      <bottom style="thin"/>
      <diagonal style="thin"/>
    </border>
    <border diagonalUp="1">
      <left>
        <color indexed="63"/>
      </left>
      <right style="thin"/>
      <top style="dotted"/>
      <bottom style="thin"/>
      <diagonal style="thin"/>
    </border>
    <border>
      <left style="dotted"/>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medium"/>
    </border>
    <border>
      <left>
        <color indexed="63"/>
      </left>
      <right style="dotted"/>
      <top style="medium"/>
      <bottom style="thin"/>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dotted">
        <color indexed="8"/>
      </right>
      <top style="medium"/>
      <bottom style="thin">
        <color indexed="8"/>
      </bottom>
    </border>
    <border>
      <left style="medium"/>
      <right>
        <color indexed="63"/>
      </right>
      <top style="medium"/>
      <bottom style="thin"/>
    </border>
    <border>
      <left>
        <color indexed="63"/>
      </left>
      <right style="thin"/>
      <top>
        <color indexed="63"/>
      </top>
      <bottom>
        <color indexed="63"/>
      </bottom>
    </border>
    <border>
      <left style="dotted">
        <color indexed="8"/>
      </left>
      <right>
        <color indexed="63"/>
      </right>
      <top style="medium"/>
      <bottom style="thin">
        <color indexed="8"/>
      </bottom>
    </border>
    <border>
      <left>
        <color indexed="63"/>
      </left>
      <right style="medium"/>
      <top style="medium"/>
      <bottom style="thin">
        <color indexed="8"/>
      </bottom>
    </border>
    <border diagonalUp="1">
      <left style="dotted">
        <color indexed="8"/>
      </left>
      <right>
        <color indexed="63"/>
      </right>
      <top style="thin">
        <color indexed="8"/>
      </top>
      <bottom style="medium"/>
      <diagonal style="thin">
        <color indexed="8"/>
      </diagonal>
    </border>
    <border diagonalUp="1">
      <left>
        <color indexed="63"/>
      </left>
      <right>
        <color indexed="63"/>
      </right>
      <top style="thin">
        <color indexed="8"/>
      </top>
      <bottom style="medium"/>
      <diagonal style="thin">
        <color indexed="8"/>
      </diagonal>
    </border>
    <border diagonalUp="1">
      <left>
        <color indexed="63"/>
      </left>
      <right style="medium"/>
      <top style="thin">
        <color indexed="8"/>
      </top>
      <bottom style="medium"/>
      <diagonal style="thin">
        <color indexed="8"/>
      </diagonal>
    </border>
    <border>
      <left style="medium"/>
      <right>
        <color indexed="63"/>
      </right>
      <top style="thin"/>
      <bottom style="thin"/>
    </border>
    <border>
      <left>
        <color indexed="63"/>
      </left>
      <right style="dotted"/>
      <top style="thin"/>
      <bottom style="thin"/>
    </border>
    <border>
      <left style="medium"/>
      <right>
        <color indexed="63"/>
      </right>
      <top style="thin"/>
      <bottom style="medium"/>
    </border>
    <border>
      <left>
        <color indexed="63"/>
      </left>
      <right style="dotted"/>
      <top style="thin"/>
      <bottom style="medium"/>
    </border>
    <border>
      <left style="thin"/>
      <right>
        <color indexed="63"/>
      </right>
      <top style="thin"/>
      <bottom style="medium"/>
    </border>
    <border>
      <left style="hair">
        <color indexed="8"/>
      </left>
      <right>
        <color indexed="63"/>
      </right>
      <top>
        <color indexed="63"/>
      </top>
      <bottom>
        <color indexed="63"/>
      </bottom>
    </border>
    <border>
      <left style="thin"/>
      <right>
        <color indexed="63"/>
      </right>
      <top style="medium"/>
      <bottom style="thin"/>
    </border>
    <border>
      <left>
        <color indexed="63"/>
      </left>
      <right style="double">
        <color indexed="10"/>
      </right>
      <top>
        <color indexed="63"/>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color indexed="63"/>
      </top>
      <bottom style="thin"/>
    </border>
    <border diagonalUp="1">
      <left style="medium"/>
      <right>
        <color indexed="63"/>
      </right>
      <top style="thin">
        <color indexed="8"/>
      </top>
      <bottom style="medium"/>
      <diagonal style="thin"/>
    </border>
    <border diagonalUp="1">
      <left>
        <color indexed="63"/>
      </left>
      <right>
        <color indexed="63"/>
      </right>
      <top style="thin">
        <color indexed="8"/>
      </top>
      <bottom style="medium"/>
      <diagonal style="thin"/>
    </border>
    <border diagonalUp="1">
      <left>
        <color indexed="63"/>
      </left>
      <right style="dotted">
        <color indexed="8"/>
      </right>
      <top style="thin">
        <color indexed="8"/>
      </top>
      <bottom style="medium"/>
      <diagonal style="thin"/>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color indexed="63"/>
      </left>
      <right>
        <color indexed="63"/>
      </right>
      <top style="thin"/>
      <bottom style="double"/>
      <diagonal style="thin"/>
    </border>
    <border>
      <left style="thin"/>
      <right>
        <color indexed="63"/>
      </right>
      <top>
        <color indexed="63"/>
      </top>
      <bottom style="double"/>
    </border>
    <border>
      <left>
        <color indexed="63"/>
      </left>
      <right>
        <color indexed="63"/>
      </right>
      <top>
        <color indexed="63"/>
      </top>
      <bottom style="double"/>
    </border>
    <border>
      <left style="dotted"/>
      <right style="dotted"/>
      <top style="dotted"/>
      <bottom>
        <color indexed="63"/>
      </bottom>
    </border>
    <border>
      <left style="dotted"/>
      <right style="dotted"/>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1" fillId="0" borderId="0" applyFont="0" applyFill="0" applyBorder="0" applyAlignment="0" applyProtection="0"/>
    <xf numFmtId="0" fontId="77" fillId="0" borderId="0" applyNumberFormat="0" applyFill="0" applyBorder="0" applyAlignment="0" applyProtection="0"/>
    <xf numFmtId="0" fontId="1" fillId="28" borderId="2" applyNumberFormat="0" applyFont="0" applyAlignment="0" applyProtection="0"/>
    <xf numFmtId="0" fontId="78" fillId="0" borderId="3" applyNumberFormat="0" applyFill="0" applyAlignment="0" applyProtection="0"/>
    <xf numFmtId="0" fontId="79" fillId="29" borderId="0" applyNumberFormat="0" applyBorder="0" applyAlignment="0" applyProtection="0"/>
    <xf numFmtId="0" fontId="80" fillId="30" borderId="4" applyNumberFormat="0" applyAlignment="0" applyProtection="0"/>
    <xf numFmtId="0" fontId="8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30" borderId="9" applyNumberFormat="0" applyAlignment="0" applyProtection="0"/>
    <xf numFmtId="0" fontId="8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8" fillId="31" borderId="4" applyNumberFormat="0" applyAlignment="0" applyProtection="0"/>
    <xf numFmtId="0" fontId="38" fillId="0" borderId="0">
      <alignment/>
      <protection/>
    </xf>
    <xf numFmtId="0" fontId="89" fillId="0" borderId="0">
      <alignment vertical="center"/>
      <protection/>
    </xf>
    <xf numFmtId="0" fontId="90" fillId="0" borderId="0" applyNumberFormat="0" applyFill="0" applyBorder="0" applyAlignment="0" applyProtection="0"/>
    <xf numFmtId="0" fontId="91" fillId="32" borderId="0" applyNumberFormat="0" applyBorder="0" applyAlignment="0" applyProtection="0"/>
  </cellStyleXfs>
  <cellXfs count="460">
    <xf numFmtId="0" fontId="0" fillId="0" borderId="0" xfId="0"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3" xfId="0" applyFont="1" applyFill="1" applyBorder="1" applyAlignment="1" applyProtection="1">
      <alignment horizontal="center" vertical="center" shrinkToFit="1"/>
      <protection locked="0"/>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2" fillId="33" borderId="13" xfId="0" applyFont="1" applyFill="1" applyBorder="1" applyAlignment="1" applyProtection="1">
      <alignment vertical="center"/>
      <protection/>
    </xf>
    <xf numFmtId="0" fontId="26" fillId="33" borderId="13"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horizontal="center" vertical="center"/>
    </xf>
    <xf numFmtId="0" fontId="17" fillId="39" borderId="0" xfId="0" applyFont="1" applyFill="1" applyAlignment="1">
      <alignment vertical="center"/>
    </xf>
    <xf numFmtId="0" fontId="17" fillId="40" borderId="0" xfId="0" applyFont="1" applyFill="1" applyAlignment="1">
      <alignment horizontal="center" vertical="center"/>
    </xf>
    <xf numFmtId="0" fontId="40" fillId="0" borderId="0" xfId="0" applyFont="1" applyFill="1" applyAlignment="1">
      <alignment horizontal="center" vertical="center" wrapText="1"/>
    </xf>
    <xf numFmtId="0" fontId="12" fillId="33" borderId="14" xfId="0" applyFont="1" applyFill="1" applyBorder="1" applyAlignment="1" applyProtection="1">
      <alignment vertical="center" shrinkToFit="1"/>
      <protection locked="0"/>
    </xf>
    <xf numFmtId="0" fontId="12" fillId="33" borderId="15"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4"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17" fillId="41" borderId="14" xfId="0" applyFont="1" applyFill="1" applyBorder="1" applyAlignment="1" applyProtection="1">
      <alignment vertical="center"/>
      <protection/>
    </xf>
    <xf numFmtId="0" fontId="17" fillId="41" borderId="15" xfId="0" applyFont="1" applyFill="1" applyBorder="1" applyAlignment="1" applyProtection="1">
      <alignment vertical="center"/>
      <protection/>
    </xf>
    <xf numFmtId="0" fontId="17" fillId="41" borderId="14" xfId="0" applyFont="1" applyFill="1" applyBorder="1" applyAlignment="1" applyProtection="1">
      <alignment vertical="center" wrapText="1"/>
      <protection/>
    </xf>
    <xf numFmtId="0" fontId="17" fillId="41" borderId="15" xfId="0" applyFont="1" applyFill="1" applyBorder="1" applyAlignment="1" applyProtection="1">
      <alignment vertical="center" wrapText="1"/>
      <protection/>
    </xf>
    <xf numFmtId="0" fontId="17" fillId="41" borderId="13" xfId="0" applyFont="1" applyFill="1" applyBorder="1" applyAlignment="1" applyProtection="1">
      <alignment horizontal="center" vertical="center" wrapText="1"/>
      <protection/>
    </xf>
    <xf numFmtId="0" fontId="25" fillId="41"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6" fillId="39" borderId="13" xfId="0" applyFont="1" applyFill="1" applyBorder="1" applyAlignment="1" applyProtection="1">
      <alignment horizontal="center" vertical="center" shrinkToFit="1"/>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2" borderId="14" xfId="0" applyFont="1" applyFill="1" applyBorder="1" applyAlignment="1" applyProtection="1">
      <alignment vertical="center"/>
      <protection/>
    </xf>
    <xf numFmtId="0" fontId="17" fillId="42" borderId="15" xfId="0" applyFont="1" applyFill="1" applyBorder="1" applyAlignment="1" applyProtection="1">
      <alignment vertical="center"/>
      <protection/>
    </xf>
    <xf numFmtId="0" fontId="17" fillId="42" borderId="14" xfId="0" applyFont="1" applyFill="1" applyBorder="1" applyAlignment="1" applyProtection="1">
      <alignment vertical="center" wrapText="1"/>
      <protection/>
    </xf>
    <xf numFmtId="0" fontId="17" fillId="42" borderId="15" xfId="0" applyFont="1" applyFill="1" applyBorder="1" applyAlignment="1" applyProtection="1">
      <alignment vertical="center" wrapText="1"/>
      <protection/>
    </xf>
    <xf numFmtId="0" fontId="17" fillId="42" borderId="13" xfId="0" applyFont="1" applyFill="1" applyBorder="1" applyAlignment="1" applyProtection="1">
      <alignment horizontal="center" vertical="center" wrapText="1"/>
      <protection/>
    </xf>
    <xf numFmtId="0" fontId="25" fillId="42" borderId="13" xfId="0" applyFont="1" applyFill="1" applyBorder="1" applyAlignment="1" applyProtection="1">
      <alignment horizontal="center" vertical="center" wrapText="1"/>
      <protection/>
    </xf>
    <xf numFmtId="0" fontId="17" fillId="41" borderId="0" xfId="0" applyFont="1" applyFill="1" applyBorder="1" applyAlignment="1">
      <alignment horizontal="center" vertical="center" wrapText="1"/>
    </xf>
    <xf numFmtId="0" fontId="17" fillId="42" borderId="0"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41"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31"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40" fillId="34" borderId="0" xfId="0" applyFont="1" applyFill="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6" fillId="0" borderId="13"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9"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26" fillId="0" borderId="0" xfId="0" applyFont="1" applyAlignment="1" applyProtection="1">
      <alignment horizontal="center" vertical="center"/>
      <protection/>
    </xf>
    <xf numFmtId="0" fontId="42" fillId="0" borderId="0" xfId="0" applyFont="1" applyAlignment="1" applyProtection="1">
      <alignment horizontal="center" vertical="center"/>
      <protection/>
    </xf>
    <xf numFmtId="0" fontId="43"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2"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12" fillId="43"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7" fillId="39" borderId="0" xfId="0" applyFont="1" applyFill="1" applyAlignment="1">
      <alignment horizontal="center" vertical="center"/>
    </xf>
    <xf numFmtId="0" fontId="17" fillId="0" borderId="0" xfId="0" applyFont="1" applyFill="1" applyAlignment="1">
      <alignment horizontal="center" vertical="center"/>
    </xf>
    <xf numFmtId="0" fontId="26"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9" fillId="0" borderId="0" xfId="0" applyFont="1" applyAlignment="1" applyProtection="1">
      <alignment vertical="center"/>
      <protection/>
    </xf>
    <xf numFmtId="0" fontId="33" fillId="0" borderId="0" xfId="0" applyFont="1" applyAlignment="1" applyProtection="1">
      <alignment horizontal="right" vertical="center"/>
      <protection/>
    </xf>
    <xf numFmtId="0" fontId="33" fillId="0" borderId="0" xfId="0" applyFont="1" applyAlignment="1" applyProtection="1">
      <alignment horizontal="left" vertical="center"/>
      <protection/>
    </xf>
    <xf numFmtId="0" fontId="13" fillId="0" borderId="0" xfId="0" applyFont="1" applyAlignment="1" applyProtection="1">
      <alignment vertical="center"/>
      <protection/>
    </xf>
    <xf numFmtId="0" fontId="42" fillId="43" borderId="14" xfId="0" applyFont="1" applyFill="1" applyBorder="1" applyAlignment="1" applyProtection="1">
      <alignment vertical="center" shrinkToFit="1"/>
      <protection locked="0"/>
    </xf>
    <xf numFmtId="0" fontId="42" fillId="43" borderId="15" xfId="0" applyFont="1" applyFill="1" applyBorder="1" applyAlignment="1" applyProtection="1">
      <alignment vertical="center" shrinkToFit="1"/>
      <protection locked="0"/>
    </xf>
    <xf numFmtId="0" fontId="42" fillId="43" borderId="13" xfId="0" applyFont="1" applyFill="1" applyBorder="1" applyAlignment="1" applyProtection="1">
      <alignment horizontal="center" vertical="center" shrinkToFit="1"/>
      <protection/>
    </xf>
    <xf numFmtId="49" fontId="42" fillId="43" borderId="13" xfId="0" applyNumberFormat="1" applyFont="1" applyFill="1" applyBorder="1" applyAlignment="1" applyProtection="1">
      <alignment horizontal="center" vertical="center" shrinkToFit="1"/>
      <protection/>
    </xf>
    <xf numFmtId="0" fontId="42" fillId="43" borderId="13" xfId="0" applyFont="1" applyFill="1" applyBorder="1" applyAlignment="1" applyProtection="1">
      <alignment vertical="center" shrinkToFit="1"/>
      <protection/>
    </xf>
    <xf numFmtId="176" fontId="42" fillId="43" borderId="13" xfId="0" applyNumberFormat="1" applyFont="1" applyFill="1" applyBorder="1" applyAlignment="1" applyProtection="1">
      <alignment vertical="center"/>
      <protection/>
    </xf>
    <xf numFmtId="0" fontId="42" fillId="43" borderId="13" xfId="0" applyFont="1" applyFill="1" applyBorder="1" applyAlignment="1" applyProtection="1">
      <alignment vertical="center"/>
      <protection/>
    </xf>
    <xf numFmtId="0" fontId="42" fillId="42" borderId="13" xfId="0" applyFont="1" applyFill="1" applyBorder="1" applyAlignment="1" applyProtection="1">
      <alignment horizontal="center" vertical="center" shrinkToFit="1"/>
      <protection/>
    </xf>
    <xf numFmtId="49" fontId="42" fillId="42" borderId="13" xfId="0" applyNumberFormat="1" applyFont="1" applyFill="1" applyBorder="1" applyAlignment="1" applyProtection="1">
      <alignment horizontal="center" vertical="center" shrinkToFit="1"/>
      <protection/>
    </xf>
    <xf numFmtId="0" fontId="42" fillId="42" borderId="13" xfId="0" applyFont="1" applyFill="1" applyBorder="1" applyAlignment="1" applyProtection="1">
      <alignment vertical="center" shrinkToFit="1"/>
      <protection/>
    </xf>
    <xf numFmtId="176" fontId="42" fillId="42" borderId="13" xfId="0" applyNumberFormat="1" applyFont="1" applyFill="1" applyBorder="1" applyAlignment="1" applyProtection="1">
      <alignment vertical="center"/>
      <protection/>
    </xf>
    <xf numFmtId="0" fontId="42" fillId="42" borderId="13" xfId="0" applyFont="1" applyFill="1" applyBorder="1" applyAlignment="1" applyProtection="1">
      <alignment vertical="center"/>
      <protection/>
    </xf>
    <xf numFmtId="0" fontId="40" fillId="0" borderId="0" xfId="0" applyFont="1" applyAlignment="1" applyProtection="1">
      <alignment vertical="center"/>
      <protection/>
    </xf>
    <xf numFmtId="0" fontId="12" fillId="0" borderId="0" xfId="0" applyFont="1" applyAlignment="1" applyProtection="1">
      <alignment vertical="center"/>
      <protection/>
    </xf>
    <xf numFmtId="0" fontId="9" fillId="44" borderId="0" xfId="0" applyFont="1" applyFill="1" applyAlignment="1" applyProtection="1">
      <alignment horizontal="center" vertical="center"/>
      <protection/>
    </xf>
    <xf numFmtId="0" fontId="24" fillId="0" borderId="0" xfId="0" applyFont="1" applyAlignment="1" applyProtection="1">
      <alignment horizontal="center" vertical="center" shrinkToFit="1"/>
      <protection/>
    </xf>
    <xf numFmtId="0" fontId="14"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17" fillId="34" borderId="13" xfId="0" applyFont="1" applyFill="1" applyBorder="1" applyAlignment="1" applyProtection="1">
      <alignment horizontal="center" vertical="center"/>
      <protection/>
    </xf>
    <xf numFmtId="0" fontId="17" fillId="0" borderId="13" xfId="0" applyFont="1" applyBorder="1" applyAlignment="1" applyProtection="1">
      <alignment horizontal="center" vertical="center"/>
      <protection/>
    </xf>
    <xf numFmtId="0" fontId="17" fillId="39"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protection/>
    </xf>
    <xf numFmtId="0" fontId="12" fillId="0" borderId="13" xfId="0" applyFont="1" applyBorder="1" applyAlignment="1" applyProtection="1">
      <alignment vertical="center"/>
      <protection/>
    </xf>
    <xf numFmtId="0" fontId="12" fillId="41"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49" fontId="42" fillId="43" borderId="13" xfId="0" applyNumberFormat="1" applyFont="1" applyFill="1" applyBorder="1" applyAlignment="1" applyProtection="1" quotePrefix="1">
      <alignment horizontal="center" vertical="center" shrinkToFit="1"/>
      <protection locked="0"/>
    </xf>
    <xf numFmtId="0" fontId="42" fillId="43" borderId="13" xfId="0" applyFont="1" applyFill="1" applyBorder="1" applyAlignment="1" applyProtection="1">
      <alignment horizontal="center" vertical="center" shrinkToFit="1"/>
      <protection locked="0"/>
    </xf>
    <xf numFmtId="176" fontId="42" fillId="43" borderId="13" xfId="0" applyNumberFormat="1" applyFont="1" applyFill="1" applyBorder="1" applyAlignment="1" applyProtection="1">
      <alignment horizontal="center" vertical="center" shrinkToFit="1"/>
      <protection locked="0"/>
    </xf>
    <xf numFmtId="0" fontId="42" fillId="43" borderId="13" xfId="0" applyFont="1" applyFill="1" applyBorder="1" applyAlignment="1" applyProtection="1" quotePrefix="1">
      <alignment horizontal="center" vertical="center" shrinkToFit="1"/>
      <protection locked="0"/>
    </xf>
    <xf numFmtId="49" fontId="42" fillId="43" borderId="13" xfId="0" applyNumberFormat="1" applyFont="1" applyFill="1" applyBorder="1" applyAlignment="1" applyProtection="1">
      <alignment horizontal="center" vertical="center" shrinkToFit="1"/>
      <protection locked="0"/>
    </xf>
    <xf numFmtId="0" fontId="17" fillId="41" borderId="15" xfId="0" applyFont="1" applyFill="1" applyBorder="1" applyAlignment="1" applyProtection="1">
      <alignment horizontal="center" vertical="center" wrapText="1"/>
      <protection/>
    </xf>
    <xf numFmtId="5" fontId="42" fillId="43" borderId="13" xfId="0" applyNumberFormat="1" applyFont="1" applyFill="1" applyBorder="1" applyAlignment="1" applyProtection="1">
      <alignment horizontal="right" vertical="center" shrinkToFit="1"/>
      <protection locked="0"/>
    </xf>
    <xf numFmtId="5" fontId="12" fillId="33" borderId="13" xfId="0" applyNumberFormat="1" applyFont="1" applyFill="1" applyBorder="1" applyAlignment="1" applyProtection="1">
      <alignment horizontal="right" vertical="center" shrinkToFit="1"/>
      <protection locked="0"/>
    </xf>
    <xf numFmtId="5" fontId="12" fillId="33" borderId="13" xfId="0" applyNumberFormat="1" applyFont="1" applyFill="1" applyBorder="1" applyAlignment="1" applyProtection="1">
      <alignment vertical="center" shrinkToFit="1"/>
      <protection locked="0"/>
    </xf>
    <xf numFmtId="0" fontId="44" fillId="36" borderId="18" xfId="0" applyFont="1" applyFill="1" applyBorder="1" applyAlignment="1" applyProtection="1">
      <alignment horizontal="center" vertical="center"/>
      <protection locked="0"/>
    </xf>
    <xf numFmtId="0" fontId="5" fillId="0" borderId="0" xfId="0" applyFont="1" applyBorder="1" applyAlignment="1" applyProtection="1">
      <alignment vertical="center" shrinkToFit="1"/>
      <protection/>
    </xf>
    <xf numFmtId="0" fontId="12" fillId="45" borderId="13" xfId="0" applyFont="1" applyFill="1" applyBorder="1" applyAlignment="1" applyProtection="1">
      <alignment vertical="center"/>
      <protection/>
    </xf>
    <xf numFmtId="0" fontId="12" fillId="45" borderId="13" xfId="0" applyFont="1" applyFill="1" applyBorder="1" applyAlignment="1" applyProtection="1">
      <alignment horizontal="center" vertical="center"/>
      <protection/>
    </xf>
    <xf numFmtId="0" fontId="43" fillId="0" borderId="0" xfId="0" applyFont="1" applyAlignment="1" applyProtection="1">
      <alignment vertical="center"/>
      <protection/>
    </xf>
    <xf numFmtId="0" fontId="29" fillId="0" borderId="0" xfId="0" applyFont="1" applyBorder="1" applyAlignment="1" applyProtection="1">
      <alignment vertical="center" shrinkToFit="1"/>
      <protection/>
    </xf>
    <xf numFmtId="0" fontId="33" fillId="0" borderId="0" xfId="0" applyFont="1" applyAlignment="1" applyProtection="1">
      <alignment vertical="center"/>
      <protection/>
    </xf>
    <xf numFmtId="0" fontId="45" fillId="0" borderId="0" xfId="0" applyFont="1" applyAlignment="1" applyProtection="1">
      <alignment vertical="center"/>
      <protection/>
    </xf>
    <xf numFmtId="0" fontId="12" fillId="33" borderId="13" xfId="0" applyFont="1" applyFill="1" applyBorder="1" applyAlignment="1" applyProtection="1">
      <alignment vertical="center" shrinkToFit="1"/>
      <protection locked="0"/>
    </xf>
    <xf numFmtId="0" fontId="12" fillId="42" borderId="13" xfId="0" applyFont="1" applyFill="1" applyBorder="1" applyAlignment="1" applyProtection="1">
      <alignment vertical="center"/>
      <protection/>
    </xf>
    <xf numFmtId="0" fontId="12" fillId="46" borderId="13" xfId="0" applyFont="1" applyFill="1" applyBorder="1" applyAlignment="1" applyProtection="1">
      <alignment vertical="center"/>
      <protection/>
    </xf>
    <xf numFmtId="0" fontId="42" fillId="43" borderId="13" xfId="0" applyFont="1" applyFill="1" applyBorder="1" applyAlignment="1" applyProtection="1">
      <alignment vertical="center" shrinkToFit="1"/>
      <protection locked="0"/>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19" xfId="0" applyFont="1" applyBorder="1" applyAlignment="1" applyProtection="1">
      <alignment vertical="center"/>
      <protection locked="0"/>
    </xf>
    <xf numFmtId="0" fontId="13" fillId="0" borderId="20" xfId="0" applyFont="1" applyBorder="1" applyAlignment="1" applyProtection="1">
      <alignment vertical="center"/>
      <protection locked="0"/>
    </xf>
    <xf numFmtId="0" fontId="5" fillId="0" borderId="21" xfId="0" applyFont="1" applyBorder="1" applyAlignment="1" applyProtection="1">
      <alignment vertical="center"/>
      <protection locked="0"/>
    </xf>
    <xf numFmtId="14" fontId="13" fillId="0" borderId="21" xfId="0" applyNumberFormat="1" applyFont="1" applyBorder="1" applyAlignment="1" applyProtection="1">
      <alignment vertical="center"/>
      <protection locked="0"/>
    </xf>
    <xf numFmtId="14" fontId="32" fillId="0" borderId="21" xfId="0" applyNumberFormat="1" applyFont="1" applyBorder="1" applyAlignment="1" applyProtection="1">
      <alignment vertical="center"/>
      <protection locked="0"/>
    </xf>
    <xf numFmtId="0" fontId="4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5" fillId="0" borderId="22"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0" fontId="32" fillId="0" borderId="22" xfId="0" applyFont="1" applyBorder="1" applyAlignment="1" applyProtection="1">
      <alignment vertical="center" shrinkToFit="1"/>
      <protection locked="0"/>
    </xf>
    <xf numFmtId="0" fontId="5" fillId="0" borderId="21" xfId="0" applyFont="1" applyBorder="1" applyAlignment="1" applyProtection="1">
      <alignment horizontal="center" vertical="center"/>
      <protection locked="0"/>
    </xf>
    <xf numFmtId="5" fontId="3" fillId="0" borderId="21" xfId="0" applyNumberFormat="1"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13" fillId="0" borderId="21" xfId="0" applyFont="1" applyBorder="1" applyAlignment="1" applyProtection="1">
      <alignment horizontal="center" vertical="center"/>
      <protection locked="0"/>
    </xf>
    <xf numFmtId="0" fontId="32" fillId="0" borderId="24" xfId="0" applyFont="1" applyBorder="1" applyAlignment="1" applyProtection="1">
      <alignment vertical="center" shrinkToFit="1"/>
      <protection locked="0"/>
    </xf>
    <xf numFmtId="0" fontId="5" fillId="0" borderId="20" xfId="0" applyFont="1" applyBorder="1" applyAlignment="1" applyProtection="1">
      <alignment horizontal="left" vertical="center"/>
      <protection locked="0"/>
    </xf>
    <xf numFmtId="0" fontId="32" fillId="0" borderId="2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12" fillId="33" borderId="13" xfId="0" applyNumberFormat="1" applyFont="1" applyFill="1" applyBorder="1" applyAlignment="1" applyProtection="1">
      <alignment horizontal="center" vertical="center" shrinkToFit="1"/>
      <protection locked="0"/>
    </xf>
    <xf numFmtId="0" fontId="47" fillId="0" borderId="0" xfId="0" applyFont="1" applyFill="1" applyAlignment="1" applyProtection="1">
      <alignment horizontal="center" vertical="center"/>
      <protection/>
    </xf>
    <xf numFmtId="0" fontId="47" fillId="0" borderId="0" xfId="0" applyFont="1" applyAlignment="1" applyProtection="1">
      <alignment vertical="center"/>
      <protection/>
    </xf>
    <xf numFmtId="0" fontId="48" fillId="0" borderId="0" xfId="0" applyFont="1" applyAlignment="1" applyProtection="1">
      <alignment vertical="center"/>
      <protection/>
    </xf>
    <xf numFmtId="0" fontId="49" fillId="0" borderId="0" xfId="0" applyFont="1" applyFill="1" applyAlignment="1" applyProtection="1">
      <alignment horizontal="center" vertical="center"/>
      <protection/>
    </xf>
    <xf numFmtId="0" fontId="49" fillId="0" borderId="0" xfId="0" applyFont="1" applyAlignment="1" applyProtection="1">
      <alignment/>
      <protection/>
    </xf>
    <xf numFmtId="0" fontId="50" fillId="0" borderId="0" xfId="0" applyFont="1" applyAlignment="1" applyProtection="1">
      <alignment/>
      <protection/>
    </xf>
    <xf numFmtId="0" fontId="12" fillId="45" borderId="13" xfId="0" applyFont="1" applyFill="1" applyBorder="1" applyAlignment="1" applyProtection="1">
      <alignment horizontal="center" vertical="center"/>
      <protection locked="0"/>
    </xf>
    <xf numFmtId="0" fontId="10" fillId="39" borderId="13" xfId="0" applyFont="1" applyFill="1" applyBorder="1" applyAlignment="1" applyProtection="1">
      <alignment horizontal="center" vertical="center" wrapText="1"/>
      <protection/>
    </xf>
    <xf numFmtId="0" fontId="51" fillId="38" borderId="13" xfId="0" applyFont="1" applyFill="1" applyBorder="1" applyAlignment="1" applyProtection="1">
      <alignment horizontal="center" vertical="center" wrapText="1"/>
      <protection/>
    </xf>
    <xf numFmtId="14" fontId="42" fillId="43" borderId="13" xfId="0" applyNumberFormat="1" applyFont="1" applyFill="1" applyBorder="1" applyAlignment="1" applyProtection="1">
      <alignment horizontal="center" vertical="center" shrinkToFit="1"/>
      <protection/>
    </xf>
    <xf numFmtId="0" fontId="12" fillId="43" borderId="28" xfId="0" applyFont="1" applyFill="1" applyBorder="1" applyAlignment="1" applyProtection="1">
      <alignment horizontal="center" vertical="center"/>
      <protection/>
    </xf>
    <xf numFmtId="0" fontId="14" fillId="0" borderId="13" xfId="0" applyFont="1" applyBorder="1" applyAlignment="1" applyProtection="1">
      <alignment horizontal="center"/>
      <protection/>
    </xf>
    <xf numFmtId="0" fontId="14" fillId="0" borderId="13"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3" xfId="0" applyFont="1" applyFill="1" applyBorder="1" applyAlignment="1" applyProtection="1">
      <alignment horizontal="center" vertical="center"/>
      <protection locked="0"/>
    </xf>
    <xf numFmtId="0" fontId="6" fillId="39" borderId="13" xfId="0" applyFont="1" applyFill="1" applyBorder="1" applyAlignment="1" applyProtection="1">
      <alignment horizontal="center" vertical="center" wrapText="1" shrinkToFit="1"/>
      <protection/>
    </xf>
    <xf numFmtId="0" fontId="6" fillId="0" borderId="0" xfId="0" applyFont="1" applyBorder="1" applyAlignment="1" applyProtection="1">
      <alignment horizontal="center" vertical="center" wrapText="1"/>
      <protection/>
    </xf>
    <xf numFmtId="6" fontId="34" fillId="0" borderId="0" xfId="0" applyNumberFormat="1" applyFont="1" applyFill="1" applyBorder="1" applyAlignment="1" applyProtection="1">
      <alignment horizontal="right" vertical="center"/>
      <protection/>
    </xf>
    <xf numFmtId="182" fontId="34" fillId="0" borderId="0" xfId="0" applyNumberFormat="1" applyFont="1" applyBorder="1" applyAlignment="1" applyProtection="1">
      <alignment vertical="center"/>
      <protection/>
    </xf>
    <xf numFmtId="0" fontId="13" fillId="0" borderId="24" xfId="0" applyFont="1" applyBorder="1" applyAlignment="1" applyProtection="1">
      <alignment vertical="center"/>
      <protection locked="0"/>
    </xf>
    <xf numFmtId="0" fontId="3" fillId="35" borderId="29" xfId="0" applyFont="1" applyFill="1" applyBorder="1" applyAlignment="1" applyProtection="1">
      <alignment horizontal="center" vertical="center" shrinkToFit="1"/>
      <protection locked="0"/>
    </xf>
    <xf numFmtId="0" fontId="10" fillId="0" borderId="0" xfId="62" applyFont="1">
      <alignment vertical="center"/>
      <protection/>
    </xf>
    <xf numFmtId="0" fontId="14" fillId="0" borderId="0" xfId="62" applyFont="1">
      <alignment vertical="center"/>
      <protection/>
    </xf>
    <xf numFmtId="0" fontId="14" fillId="0" borderId="0" xfId="62" applyFont="1" applyAlignment="1" quotePrefix="1">
      <alignment horizontal="center" vertical="center"/>
      <protection/>
    </xf>
    <xf numFmtId="0" fontId="35" fillId="0" borderId="17" xfId="62" applyFont="1" applyBorder="1" applyAlignment="1">
      <alignment horizontal="center" vertical="center" wrapText="1"/>
      <protection/>
    </xf>
    <xf numFmtId="0" fontId="10" fillId="0" borderId="0" xfId="62" applyFont="1" applyBorder="1" applyAlignment="1">
      <alignment vertical="center"/>
      <protection/>
    </xf>
    <xf numFmtId="0" fontId="14" fillId="0" borderId="0" xfId="62" applyFont="1" applyAlignment="1" quotePrefix="1">
      <alignment vertical="top"/>
      <protection/>
    </xf>
    <xf numFmtId="0" fontId="14" fillId="0" borderId="0" xfId="62" applyFont="1" applyFill="1" applyAlignment="1" quotePrefix="1">
      <alignment vertical="top"/>
      <protection/>
    </xf>
    <xf numFmtId="0" fontId="10" fillId="0" borderId="0" xfId="62" applyFont="1" applyAlignment="1">
      <alignment vertical="center"/>
      <protection/>
    </xf>
    <xf numFmtId="0" fontId="10" fillId="0" borderId="0" xfId="62" applyFont="1" applyAlignment="1">
      <alignment vertical="center" wrapText="1"/>
      <protection/>
    </xf>
    <xf numFmtId="0" fontId="10" fillId="0" borderId="30"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31" xfId="62" applyFont="1" applyBorder="1" applyAlignment="1">
      <alignment horizontal="left" vertical="center"/>
      <protection/>
    </xf>
    <xf numFmtId="0" fontId="10" fillId="0" borderId="0" xfId="62" applyFont="1" applyAlignment="1">
      <alignment horizontal="center" vertical="center"/>
      <protection/>
    </xf>
    <xf numFmtId="0" fontId="14" fillId="0" borderId="0" xfId="62" applyFont="1" applyAlignment="1">
      <alignment vertical="center"/>
      <protection/>
    </xf>
    <xf numFmtId="0" fontId="10" fillId="0" borderId="0" xfId="62" applyFont="1" applyBorder="1" applyAlignment="1">
      <alignment horizontal="center" vertical="center"/>
      <protection/>
    </xf>
    <xf numFmtId="0" fontId="10" fillId="0" borderId="0" xfId="62" applyFont="1" applyBorder="1">
      <alignment vertical="center"/>
      <protection/>
    </xf>
    <xf numFmtId="0" fontId="50" fillId="0" borderId="30" xfId="0" applyFont="1" applyBorder="1" applyAlignment="1" applyProtection="1">
      <alignment vertical="center"/>
      <protection locked="0"/>
    </xf>
    <xf numFmtId="0" fontId="12" fillId="0" borderId="30" xfId="0" applyFont="1" applyBorder="1" applyAlignment="1" applyProtection="1">
      <alignment vertical="center"/>
      <protection locked="0"/>
    </xf>
    <xf numFmtId="49" fontId="42" fillId="47" borderId="13" xfId="0" applyNumberFormat="1" applyFont="1" applyFill="1" applyBorder="1" applyAlignment="1" applyProtection="1">
      <alignment horizontal="center" vertical="center" shrinkToFit="1"/>
      <protection/>
    </xf>
    <xf numFmtId="0" fontId="42" fillId="47" borderId="14" xfId="0" applyFont="1" applyFill="1" applyBorder="1" applyAlignment="1" applyProtection="1">
      <alignment vertical="center" shrinkToFit="1"/>
      <protection locked="0"/>
    </xf>
    <xf numFmtId="0" fontId="42" fillId="47" borderId="15" xfId="0" applyFont="1" applyFill="1" applyBorder="1" applyAlignment="1" applyProtection="1">
      <alignment vertical="center" shrinkToFit="1"/>
      <protection locked="0"/>
    </xf>
    <xf numFmtId="0" fontId="42" fillId="47" borderId="13" xfId="0" applyFont="1" applyFill="1" applyBorder="1" applyAlignment="1" applyProtection="1">
      <alignment horizontal="center" vertical="center" shrinkToFit="1"/>
      <protection locked="0"/>
    </xf>
    <xf numFmtId="49" fontId="42" fillId="47" borderId="13" xfId="0" applyNumberFormat="1" applyFont="1" applyFill="1" applyBorder="1" applyAlignment="1" applyProtection="1" quotePrefix="1">
      <alignment horizontal="center" vertical="center" shrinkToFit="1"/>
      <protection locked="0"/>
    </xf>
    <xf numFmtId="5" fontId="42" fillId="47" borderId="13" xfId="0" applyNumberFormat="1" applyFont="1" applyFill="1" applyBorder="1" applyAlignment="1" applyProtection="1">
      <alignment vertical="center" shrinkToFit="1"/>
      <protection locked="0"/>
    </xf>
    <xf numFmtId="176" fontId="42" fillId="47" borderId="13" xfId="0" applyNumberFormat="1" applyFont="1" applyFill="1" applyBorder="1" applyAlignment="1" applyProtection="1">
      <alignment horizontal="center" vertical="center" shrinkToFit="1"/>
      <protection locked="0"/>
    </xf>
    <xf numFmtId="0" fontId="42" fillId="47" borderId="13" xfId="0" applyFont="1" applyFill="1" applyBorder="1" applyAlignment="1" applyProtection="1">
      <alignment horizontal="center" vertical="center" shrinkToFit="1"/>
      <protection/>
    </xf>
    <xf numFmtId="0" fontId="42" fillId="47" borderId="13" xfId="0" applyFont="1" applyFill="1" applyBorder="1" applyAlignment="1" applyProtection="1">
      <alignment vertical="center" shrinkToFit="1"/>
      <protection locked="0"/>
    </xf>
    <xf numFmtId="0" fontId="42" fillId="47" borderId="13" xfId="0" applyNumberFormat="1" applyFont="1" applyFill="1" applyBorder="1" applyAlignment="1" applyProtection="1">
      <alignment horizontal="center" vertical="center" shrinkToFit="1"/>
      <protection locked="0"/>
    </xf>
    <xf numFmtId="49" fontId="42" fillId="47" borderId="13" xfId="0" applyNumberFormat="1" applyFont="1" applyFill="1" applyBorder="1" applyAlignment="1" applyProtection="1">
      <alignment horizontal="center" vertical="center" shrinkToFit="1"/>
      <protection locked="0"/>
    </xf>
    <xf numFmtId="14" fontId="42" fillId="47" borderId="13" xfId="0" applyNumberFormat="1" applyFont="1" applyFill="1" applyBorder="1" applyAlignment="1" applyProtection="1">
      <alignment horizontal="center" vertical="center" shrinkToFit="1"/>
      <protection/>
    </xf>
    <xf numFmtId="181" fontId="6" fillId="0" borderId="0" xfId="0" applyNumberFormat="1" applyFont="1" applyAlignment="1" applyProtection="1">
      <alignment horizontal="right" vertical="center" shrinkToFit="1"/>
      <protection/>
    </xf>
    <xf numFmtId="181" fontId="6" fillId="0" borderId="33" xfId="0" applyNumberFormat="1" applyFont="1" applyBorder="1" applyAlignment="1" applyProtection="1">
      <alignment horizontal="right" vertical="center" shrinkToFit="1"/>
      <protection/>
    </xf>
    <xf numFmtId="0" fontId="6" fillId="0" borderId="0" xfId="0" applyNumberFormat="1" applyFont="1" applyAlignment="1" applyProtection="1">
      <alignment horizontal="right" vertical="center" shrinkToFit="1"/>
      <protection/>
    </xf>
    <xf numFmtId="0" fontId="6" fillId="0" borderId="33" xfId="0" applyNumberFormat="1" applyFont="1" applyBorder="1" applyAlignment="1" applyProtection="1">
      <alignment horizontal="right" vertical="center" shrinkToFit="1"/>
      <protection/>
    </xf>
    <xf numFmtId="0" fontId="34" fillId="35" borderId="26" xfId="0" applyFont="1" applyFill="1" applyBorder="1" applyAlignment="1" applyProtection="1">
      <alignment horizontal="center" vertical="center"/>
      <protection locked="0"/>
    </xf>
    <xf numFmtId="0" fontId="34" fillId="35" borderId="34" xfId="0" applyFont="1" applyFill="1" applyBorder="1" applyAlignment="1" applyProtection="1">
      <alignment horizontal="center" vertical="center"/>
      <protection locked="0"/>
    </xf>
    <xf numFmtId="0" fontId="34" fillId="35" borderId="35" xfId="0" applyFont="1" applyFill="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35" borderId="36" xfId="0" applyFont="1" applyFill="1" applyBorder="1" applyAlignment="1" applyProtection="1">
      <alignment vertical="center" shrinkToFit="1"/>
      <protection locked="0"/>
    </xf>
    <xf numFmtId="0" fontId="3" fillId="35" borderId="34" xfId="0" applyFont="1" applyFill="1" applyBorder="1" applyAlignment="1" applyProtection="1">
      <alignment vertical="center" shrinkToFit="1"/>
      <protection locked="0"/>
    </xf>
    <xf numFmtId="0" fontId="3" fillId="35" borderId="37" xfId="0" applyFont="1" applyFill="1" applyBorder="1" applyAlignment="1" applyProtection="1">
      <alignment vertical="center" shrinkToFit="1"/>
      <protection locked="0"/>
    </xf>
    <xf numFmtId="0" fontId="3" fillId="35" borderId="38" xfId="0" applyFont="1" applyFill="1" applyBorder="1" applyAlignment="1" applyProtection="1">
      <alignment vertical="center" shrinkToFit="1"/>
      <protection locked="0"/>
    </xf>
    <xf numFmtId="0" fontId="3" fillId="35" borderId="35" xfId="0" applyFont="1" applyFill="1" applyBorder="1" applyAlignment="1" applyProtection="1">
      <alignment vertical="center" shrinkToFit="1"/>
      <protection locked="0"/>
    </xf>
    <xf numFmtId="0" fontId="6" fillId="0" borderId="39"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182" fontId="5" fillId="0" borderId="17" xfId="0" applyNumberFormat="1" applyFont="1" applyBorder="1" applyAlignment="1" applyProtection="1">
      <alignment vertical="center"/>
      <protection/>
    </xf>
    <xf numFmtId="182" fontId="5" fillId="0" borderId="28" xfId="0" applyNumberFormat="1" applyFont="1" applyBorder="1" applyAlignment="1" applyProtection="1">
      <alignment vertical="center"/>
      <protection/>
    </xf>
    <xf numFmtId="0" fontId="8" fillId="0" borderId="41" xfId="0" applyFont="1" applyBorder="1" applyAlignment="1" applyProtection="1">
      <alignment horizontal="center" vertical="center"/>
      <protection/>
    </xf>
    <xf numFmtId="0" fontId="53" fillId="0" borderId="42" xfId="0" applyFont="1" applyBorder="1" applyAlignment="1" applyProtection="1">
      <alignment horizontal="center" vertical="center"/>
      <protection/>
    </xf>
    <xf numFmtId="6" fontId="5" fillId="0" borderId="43" xfId="0" applyNumberFormat="1" applyFont="1" applyBorder="1" applyAlignment="1" applyProtection="1">
      <alignment horizontal="right" vertical="center"/>
      <protection/>
    </xf>
    <xf numFmtId="6" fontId="5" fillId="0" borderId="42" xfId="0" applyNumberFormat="1" applyFont="1" applyBorder="1" applyAlignment="1" applyProtection="1">
      <alignment horizontal="right" vertical="center"/>
      <protection/>
    </xf>
    <xf numFmtId="6" fontId="5" fillId="0" borderId="44" xfId="0" applyNumberFormat="1" applyFont="1" applyBorder="1" applyAlignment="1" applyProtection="1">
      <alignment horizontal="right" vertical="center"/>
      <protection/>
    </xf>
    <xf numFmtId="49" fontId="3" fillId="35" borderId="45" xfId="0" applyNumberFormat="1" applyFont="1" applyFill="1" applyBorder="1" applyAlignment="1" applyProtection="1">
      <alignment horizontal="center" vertical="center" shrinkToFit="1"/>
      <protection locked="0"/>
    </xf>
    <xf numFmtId="49" fontId="3" fillId="35" borderId="46" xfId="0" applyNumberFormat="1" applyFont="1" applyFill="1" applyBorder="1" applyAlignment="1" applyProtection="1">
      <alignment horizontal="center" vertical="center" shrinkToFit="1"/>
      <protection locked="0"/>
    </xf>
    <xf numFmtId="49" fontId="3" fillId="35" borderId="47" xfId="0" applyNumberFormat="1" applyFont="1" applyFill="1" applyBorder="1" applyAlignment="1" applyProtection="1">
      <alignment horizontal="center" vertical="center" shrinkToFit="1"/>
      <protection locked="0"/>
    </xf>
    <xf numFmtId="0" fontId="5" fillId="0" borderId="48"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3" fillId="35" borderId="50" xfId="0" applyFont="1" applyFill="1" applyBorder="1" applyAlignment="1" applyProtection="1">
      <alignment vertical="center" shrinkToFit="1"/>
      <protection locked="0"/>
    </xf>
    <xf numFmtId="0" fontId="3" fillId="35" borderId="12" xfId="0" applyFont="1" applyFill="1" applyBorder="1" applyAlignment="1" applyProtection="1">
      <alignment vertical="center" shrinkToFit="1"/>
      <protection locked="0"/>
    </xf>
    <xf numFmtId="0" fontId="3" fillId="35" borderId="51" xfId="0" applyFont="1" applyFill="1" applyBorder="1" applyAlignment="1" applyProtection="1">
      <alignment vertical="center" shrinkToFit="1"/>
      <protection locked="0"/>
    </xf>
    <xf numFmtId="0" fontId="6" fillId="0" borderId="52" xfId="0" applyFont="1" applyBorder="1" applyAlignment="1" applyProtection="1">
      <alignment horizontal="center" vertical="center"/>
      <protection/>
    </xf>
    <xf numFmtId="0" fontId="6" fillId="0" borderId="0" xfId="0" applyFont="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28" xfId="0" applyNumberFormat="1" applyFont="1" applyBorder="1" applyAlignment="1" applyProtection="1">
      <alignment horizontal="right" vertical="center"/>
      <protection/>
    </xf>
    <xf numFmtId="0" fontId="3" fillId="35" borderId="53" xfId="0" applyFont="1" applyFill="1" applyBorder="1" applyAlignment="1" applyProtection="1">
      <alignment vertical="center" shrinkToFit="1"/>
      <protection locked="0"/>
    </xf>
    <xf numFmtId="0" fontId="3" fillId="35" borderId="54" xfId="0" applyFont="1" applyFill="1" applyBorder="1" applyAlignment="1" applyProtection="1">
      <alignment vertical="center" shrinkToFit="1"/>
      <protection locked="0"/>
    </xf>
    <xf numFmtId="0" fontId="3" fillId="35" borderId="55" xfId="0" applyFont="1" applyFill="1" applyBorder="1" applyAlignment="1" applyProtection="1">
      <alignment vertical="center" shrinkToFit="1"/>
      <protection locked="0"/>
    </xf>
    <xf numFmtId="49" fontId="77" fillId="35" borderId="45" xfId="43" applyNumberFormat="1" applyFill="1" applyBorder="1" applyAlignment="1" applyProtection="1">
      <alignment horizontal="center" vertical="center" shrinkToFit="1"/>
      <protection locked="0"/>
    </xf>
    <xf numFmtId="49" fontId="52" fillId="35" borderId="46" xfId="43" applyNumberFormat="1" applyFont="1" applyFill="1" applyBorder="1" applyAlignment="1" applyProtection="1">
      <alignment horizontal="center" vertical="center" shrinkToFit="1"/>
      <protection locked="0"/>
    </xf>
    <xf numFmtId="49" fontId="52" fillId="35" borderId="56" xfId="43" applyNumberFormat="1" applyFont="1" applyFill="1" applyBorder="1" applyAlignment="1" applyProtection="1">
      <alignment horizontal="center" vertical="center" shrinkToFit="1"/>
      <protection locked="0"/>
    </xf>
    <xf numFmtId="0" fontId="34" fillId="0" borderId="17" xfId="0" applyFont="1" applyBorder="1" applyAlignment="1" applyProtection="1">
      <alignment horizontal="center" vertical="center"/>
      <protection/>
    </xf>
    <xf numFmtId="0" fontId="34" fillId="0" borderId="28" xfId="0" applyFont="1" applyBorder="1" applyAlignment="1" applyProtection="1">
      <alignment horizontal="center" vertical="center"/>
      <protection/>
    </xf>
    <xf numFmtId="0" fontId="37"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0" fillId="0" borderId="16" xfId="0" applyFont="1" applyBorder="1" applyAlignment="1" applyProtection="1">
      <alignment horizontal="center" vertical="center"/>
      <protection/>
    </xf>
    <xf numFmtId="0" fontId="3" fillId="35" borderId="57" xfId="0" applyFont="1" applyFill="1" applyBorder="1" applyAlignment="1" applyProtection="1">
      <alignment vertical="center" shrinkToFit="1"/>
      <protection locked="0"/>
    </xf>
    <xf numFmtId="0" fontId="6" fillId="0" borderId="58" xfId="0" applyFont="1" applyFill="1" applyBorder="1" applyAlignment="1" applyProtection="1">
      <alignment horizontal="center" vertical="center"/>
      <protection/>
    </xf>
    <xf numFmtId="0" fontId="6" fillId="0" borderId="59"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61" xfId="0" applyFont="1" applyBorder="1" applyAlignment="1" applyProtection="1">
      <alignment horizontal="center" vertical="center" wrapText="1"/>
      <protection/>
    </xf>
    <xf numFmtId="0" fontId="6" fillId="0" borderId="57"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6" fillId="0" borderId="62" xfId="0" applyFont="1" applyBorder="1" applyAlignment="1" applyProtection="1">
      <alignment horizontal="right" vertical="center"/>
      <protection/>
    </xf>
    <xf numFmtId="0" fontId="6" fillId="0" borderId="24"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5" fontId="3" fillId="0" borderId="24" xfId="0" applyNumberFormat="1" applyFont="1" applyBorder="1" applyAlignment="1" applyProtection="1">
      <alignment horizontal="right" vertical="center"/>
      <protection/>
    </xf>
    <xf numFmtId="5" fontId="3" fillId="0" borderId="20" xfId="0" applyNumberFormat="1" applyFont="1" applyBorder="1" applyAlignment="1" applyProtection="1">
      <alignment horizontal="right" vertical="center"/>
      <protection/>
    </xf>
    <xf numFmtId="0" fontId="29" fillId="35" borderId="63" xfId="0" applyFont="1" applyFill="1" applyBorder="1" applyAlignment="1" applyProtection="1">
      <alignment vertical="center" shrinkToFit="1"/>
      <protection locked="0"/>
    </xf>
    <xf numFmtId="0" fontId="29" fillId="35" borderId="59" xfId="0" applyFont="1" applyFill="1" applyBorder="1" applyAlignment="1" applyProtection="1">
      <alignment vertical="center" shrinkToFit="1"/>
      <protection locked="0"/>
    </xf>
    <xf numFmtId="0" fontId="29" fillId="35" borderId="64" xfId="0" applyFont="1" applyFill="1" applyBorder="1" applyAlignment="1" applyProtection="1">
      <alignment vertical="center" shrinkToFit="1"/>
      <protection locked="0"/>
    </xf>
    <xf numFmtId="0" fontId="29" fillId="0" borderId="65" xfId="0" applyFont="1" applyBorder="1" applyAlignment="1" applyProtection="1">
      <alignment vertical="center" shrinkToFit="1"/>
      <protection locked="0"/>
    </xf>
    <xf numFmtId="0" fontId="29" fillId="0" borderId="66" xfId="0" applyFont="1" applyBorder="1" applyAlignment="1" applyProtection="1">
      <alignment vertical="center" shrinkToFit="1"/>
      <protection locked="0"/>
    </xf>
    <xf numFmtId="0" fontId="29" fillId="0" borderId="67" xfId="0" applyFont="1" applyBorder="1" applyAlignment="1" applyProtection="1">
      <alignment vertical="center" shrinkToFit="1"/>
      <protection locked="0"/>
    </xf>
    <xf numFmtId="0" fontId="6" fillId="0" borderId="68" xfId="0" applyFont="1" applyBorder="1" applyAlignment="1" applyProtection="1">
      <alignment horizontal="center" vertical="center"/>
      <protection/>
    </xf>
    <xf numFmtId="0" fontId="6" fillId="0" borderId="69" xfId="0" applyFont="1" applyBorder="1" applyAlignment="1" applyProtection="1">
      <alignment horizontal="center" vertical="center"/>
      <protection/>
    </xf>
    <xf numFmtId="0" fontId="6" fillId="0" borderId="70" xfId="0" applyFont="1" applyBorder="1" applyAlignment="1" applyProtection="1">
      <alignment horizontal="center" vertical="center"/>
      <protection/>
    </xf>
    <xf numFmtId="0" fontId="6" fillId="0" borderId="71"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6" fillId="0" borderId="1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1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3" fillId="35" borderId="69" xfId="0" applyFont="1" applyFill="1" applyBorder="1" applyAlignment="1" applyProtection="1">
      <alignment vertical="center" shrinkToFit="1"/>
      <protection locked="0"/>
    </xf>
    <xf numFmtId="0" fontId="28" fillId="0" borderId="73" xfId="0" applyFont="1" applyBorder="1" applyAlignment="1" applyProtection="1">
      <alignment horizontal="center" vertical="center"/>
      <protection/>
    </xf>
    <xf numFmtId="0" fontId="28" fillId="0" borderId="0" xfId="0" applyFont="1" applyBorder="1" applyAlignment="1" applyProtection="1">
      <alignment horizontal="center" vertical="center"/>
      <protection/>
    </xf>
    <xf numFmtId="0" fontId="6" fillId="0" borderId="74" xfId="0" applyFont="1" applyBorder="1" applyAlignment="1" applyProtection="1">
      <alignment horizontal="center" vertical="center" wrapText="1"/>
      <protection/>
    </xf>
    <xf numFmtId="0" fontId="44" fillId="0" borderId="0" xfId="0" applyFont="1" applyBorder="1" applyAlignment="1" applyProtection="1">
      <alignment horizontal="center" vertical="center" shrinkToFit="1"/>
      <protection/>
    </xf>
    <xf numFmtId="0" fontId="44" fillId="0" borderId="75" xfId="0" applyFont="1" applyBorder="1" applyAlignment="1" applyProtection="1">
      <alignment horizontal="center" vertical="center" shrinkToFit="1"/>
      <protection/>
    </xf>
    <xf numFmtId="0" fontId="20" fillId="0" borderId="0" xfId="0" applyFont="1" applyAlignment="1" applyProtection="1">
      <alignment vertical="center" shrinkToFit="1"/>
      <protection/>
    </xf>
    <xf numFmtId="0" fontId="18" fillId="0" borderId="76" xfId="0" applyFont="1" applyBorder="1" applyAlignment="1" applyProtection="1">
      <alignment horizontal="center" vertical="center" shrinkToFit="1"/>
      <protection/>
    </xf>
    <xf numFmtId="0" fontId="18" fillId="0" borderId="77" xfId="0" applyFont="1" applyBorder="1" applyAlignment="1" applyProtection="1">
      <alignment horizontal="center" vertical="center" shrinkToFit="1"/>
      <protection/>
    </xf>
    <xf numFmtId="0" fontId="18" fillId="0" borderId="78" xfId="0" applyFont="1" applyBorder="1" applyAlignment="1" applyProtection="1">
      <alignment horizontal="center" vertical="center" shrinkToFit="1"/>
      <protection/>
    </xf>
    <xf numFmtId="0" fontId="6" fillId="0" borderId="74"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0" fontId="27" fillId="0" borderId="79" xfId="0" applyFont="1" applyBorder="1" applyAlignment="1" applyProtection="1">
      <alignment horizontal="center" vertical="center" shrinkToFit="1"/>
      <protection locked="0"/>
    </xf>
    <xf numFmtId="0" fontId="27" fillId="0" borderId="80" xfId="0" applyFont="1" applyBorder="1" applyAlignment="1" applyProtection="1">
      <alignment horizontal="center" vertical="center" shrinkToFit="1"/>
      <protection locked="0"/>
    </xf>
    <xf numFmtId="0" fontId="27" fillId="0" borderId="81" xfId="0" applyFont="1" applyBorder="1" applyAlignment="1" applyProtection="1">
      <alignment horizontal="center" vertical="center" shrinkToFit="1"/>
      <protection locked="0"/>
    </xf>
    <xf numFmtId="0" fontId="27" fillId="0" borderId="82" xfId="0" applyFont="1" applyBorder="1" applyAlignment="1" applyProtection="1">
      <alignment horizontal="center" vertical="center" shrinkToFit="1"/>
      <protection locked="0"/>
    </xf>
    <xf numFmtId="0" fontId="27" fillId="0" borderId="83" xfId="0" applyFont="1" applyBorder="1" applyAlignment="1" applyProtection="1">
      <alignment horizontal="center" vertical="center" shrinkToFit="1"/>
      <protection locked="0"/>
    </xf>
    <xf numFmtId="0" fontId="27" fillId="0" borderId="84" xfId="0" applyFont="1" applyBorder="1" applyAlignment="1" applyProtection="1">
      <alignment horizontal="center" vertical="center" shrinkToFit="1"/>
      <protection locked="0"/>
    </xf>
    <xf numFmtId="0" fontId="29" fillId="35" borderId="53" xfId="0" applyFont="1" applyFill="1" applyBorder="1" applyAlignment="1" applyProtection="1">
      <alignment horizontal="center" vertical="center" shrinkToFit="1"/>
      <protection locked="0"/>
    </xf>
    <xf numFmtId="0" fontId="29" fillId="35" borderId="54" xfId="0" applyFont="1" applyFill="1" applyBorder="1" applyAlignment="1" applyProtection="1">
      <alignment horizontal="center" vertical="center" shrinkToFit="1"/>
      <protection locked="0"/>
    </xf>
    <xf numFmtId="0" fontId="29" fillId="35" borderId="29" xfId="0" applyFont="1" applyFill="1" applyBorder="1" applyAlignment="1" applyProtection="1">
      <alignment horizontal="center" vertical="center" shrinkToFit="1"/>
      <protection locked="0"/>
    </xf>
    <xf numFmtId="0" fontId="29" fillId="35" borderId="45" xfId="0" applyFont="1" applyFill="1" applyBorder="1" applyAlignment="1" applyProtection="1">
      <alignment horizontal="center" vertical="center" shrinkToFit="1"/>
      <protection locked="0"/>
    </xf>
    <xf numFmtId="0" fontId="29" fillId="35" borderId="46" xfId="0" applyFont="1" applyFill="1" applyBorder="1" applyAlignment="1" applyProtection="1">
      <alignment horizontal="center" vertical="center" shrinkToFit="1"/>
      <protection locked="0"/>
    </xf>
    <xf numFmtId="0" fontId="29" fillId="35" borderId="56" xfId="0" applyFont="1" applyFill="1" applyBorder="1" applyAlignment="1" applyProtection="1">
      <alignment horizontal="center" vertical="center" shrinkToFit="1"/>
      <protection locked="0"/>
    </xf>
    <xf numFmtId="0" fontId="9" fillId="48" borderId="0" xfId="0" applyFont="1" applyFill="1" applyBorder="1" applyAlignment="1" applyProtection="1">
      <alignment horizontal="center" vertical="center"/>
      <protection/>
    </xf>
    <xf numFmtId="0" fontId="6" fillId="0" borderId="30" xfId="0" applyFont="1" applyBorder="1" applyAlignment="1" applyProtection="1">
      <alignment horizontal="center" vertical="center"/>
      <protection/>
    </xf>
    <xf numFmtId="0" fontId="6" fillId="0" borderId="85" xfId="0" applyFont="1" applyBorder="1" applyAlignment="1" applyProtection="1">
      <alignment horizontal="center" vertical="center"/>
      <protection/>
    </xf>
    <xf numFmtId="0" fontId="77" fillId="35" borderId="45" xfId="43" applyFill="1" applyBorder="1" applyAlignment="1" applyProtection="1">
      <alignment horizontal="center" vertical="center" shrinkToFit="1"/>
      <protection locked="0"/>
    </xf>
    <xf numFmtId="0" fontId="52" fillId="35" borderId="46" xfId="43" applyFont="1" applyFill="1" applyBorder="1" applyAlignment="1" applyProtection="1">
      <alignment horizontal="center" vertical="center" shrinkToFit="1"/>
      <protection locked="0"/>
    </xf>
    <xf numFmtId="0" fontId="52" fillId="35" borderId="56" xfId="43" applyFont="1" applyFill="1" applyBorder="1" applyAlignment="1" applyProtection="1">
      <alignment horizontal="center" vertical="center" shrinkToFit="1"/>
      <protection locked="0"/>
    </xf>
    <xf numFmtId="176" fontId="14" fillId="0" borderId="24" xfId="0" applyNumberFormat="1" applyFont="1" applyBorder="1" applyAlignment="1" applyProtection="1">
      <alignment horizontal="center" vertical="center" shrinkToFit="1"/>
      <protection/>
    </xf>
    <xf numFmtId="176" fontId="14" fillId="0" borderId="19" xfId="0" applyNumberFormat="1" applyFont="1" applyBorder="1" applyAlignment="1" applyProtection="1">
      <alignment horizontal="center" vertical="center" shrinkToFit="1"/>
      <protection/>
    </xf>
    <xf numFmtId="176" fontId="14" fillId="0" borderId="20" xfId="0" applyNumberFormat="1" applyFont="1" applyBorder="1" applyAlignment="1" applyProtection="1">
      <alignment horizontal="center" vertical="center" shrinkToFit="1"/>
      <protection/>
    </xf>
    <xf numFmtId="0" fontId="6" fillId="0" borderId="86" xfId="0" applyFont="1" applyFill="1" applyBorder="1" applyAlignment="1" applyProtection="1">
      <alignment horizontal="center" vertical="center"/>
      <protection/>
    </xf>
    <xf numFmtId="0" fontId="6" fillId="0" borderId="87"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28" fillId="0" borderId="89"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90" xfId="0" applyFont="1" applyBorder="1" applyAlignment="1" applyProtection="1">
      <alignment horizontal="center" vertical="center"/>
      <protection/>
    </xf>
    <xf numFmtId="0" fontId="28" fillId="0" borderId="91" xfId="0" applyFont="1" applyBorder="1" applyAlignment="1" applyProtection="1">
      <alignment horizontal="center" vertical="center"/>
      <protection/>
    </xf>
    <xf numFmtId="0" fontId="28" fillId="0" borderId="92" xfId="0" applyFont="1" applyBorder="1" applyAlignment="1" applyProtection="1">
      <alignment horizontal="center" vertical="center"/>
      <protection/>
    </xf>
    <xf numFmtId="0" fontId="28" fillId="0" borderId="93" xfId="0" applyFont="1" applyBorder="1" applyAlignment="1" applyProtection="1">
      <alignment horizontal="center" vertical="center"/>
      <protection/>
    </xf>
    <xf numFmtId="0" fontId="6" fillId="0" borderId="61" xfId="0" applyFont="1" applyFill="1" applyBorder="1" applyAlignment="1" applyProtection="1">
      <alignment horizontal="center" vertical="center" shrinkToFit="1"/>
      <protection/>
    </xf>
    <xf numFmtId="0" fontId="6" fillId="0" borderId="54" xfId="0" applyFont="1" applyFill="1" applyBorder="1" applyAlignment="1" applyProtection="1">
      <alignment horizontal="center" vertical="center" shrinkToFit="1"/>
      <protection/>
    </xf>
    <xf numFmtId="0" fontId="6" fillId="0" borderId="57" xfId="0" applyFont="1" applyFill="1" applyBorder="1" applyAlignment="1" applyProtection="1">
      <alignment horizontal="center" vertical="center" shrinkToFit="1"/>
      <protection/>
    </xf>
    <xf numFmtId="0" fontId="6" fillId="0" borderId="70" xfId="0" applyFont="1" applyFill="1" applyBorder="1" applyAlignment="1" applyProtection="1">
      <alignment horizontal="center" vertical="center" shrinkToFit="1"/>
      <protection/>
    </xf>
    <xf numFmtId="0" fontId="6" fillId="0" borderId="46" xfId="0" applyFont="1" applyFill="1" applyBorder="1" applyAlignment="1" applyProtection="1">
      <alignment horizontal="center" vertical="center" shrinkToFit="1"/>
      <protection/>
    </xf>
    <xf numFmtId="0" fontId="6" fillId="0" borderId="71" xfId="0" applyFont="1" applyFill="1" applyBorder="1" applyAlignment="1" applyProtection="1">
      <alignment horizontal="center" vertical="center" shrinkToFit="1"/>
      <protection/>
    </xf>
    <xf numFmtId="0" fontId="6" fillId="0" borderId="94" xfId="0" applyFont="1" applyBorder="1" applyAlignment="1" applyProtection="1">
      <alignment horizontal="center" vertical="center" wrapText="1"/>
      <protection/>
    </xf>
    <xf numFmtId="0" fontId="6" fillId="0" borderId="95" xfId="0" applyFont="1" applyBorder="1" applyAlignment="1" applyProtection="1">
      <alignment horizontal="center" vertical="center" wrapText="1"/>
      <protection/>
    </xf>
    <xf numFmtId="182" fontId="34" fillId="0" borderId="96" xfId="0" applyNumberFormat="1" applyFont="1" applyBorder="1" applyAlignment="1" applyProtection="1">
      <alignment vertical="center"/>
      <protection/>
    </xf>
    <xf numFmtId="182" fontId="34" fillId="0" borderId="97" xfId="0" applyNumberFormat="1" applyFont="1" applyBorder="1" applyAlignment="1" applyProtection="1">
      <alignment vertical="center"/>
      <protection/>
    </xf>
    <xf numFmtId="182" fontId="34" fillId="0" borderId="98" xfId="0" applyNumberFormat="1" applyFont="1" applyBorder="1" applyAlignment="1" applyProtection="1">
      <alignment vertical="center"/>
      <protection/>
    </xf>
    <xf numFmtId="0" fontId="8" fillId="0" borderId="99" xfId="0" applyFont="1" applyBorder="1" applyAlignment="1" applyProtection="1">
      <alignment horizontal="center" vertical="center"/>
      <protection/>
    </xf>
    <xf numFmtId="6" fontId="34" fillId="0" borderId="96" xfId="0" applyNumberFormat="1" applyFont="1" applyFill="1" applyBorder="1" applyAlignment="1" applyProtection="1">
      <alignment horizontal="right" vertical="center"/>
      <protection/>
    </xf>
    <xf numFmtId="6" fontId="34" fillId="0" borderId="97" xfId="0" applyNumberFormat="1" applyFont="1" applyFill="1" applyBorder="1" applyAlignment="1" applyProtection="1">
      <alignment horizontal="right" vertical="center"/>
      <protection/>
    </xf>
    <xf numFmtId="6" fontId="34" fillId="0" borderId="98" xfId="0" applyNumberFormat="1" applyFont="1" applyFill="1" applyBorder="1" applyAlignment="1" applyProtection="1">
      <alignment horizontal="right" vertical="center"/>
      <protection/>
    </xf>
    <xf numFmtId="0" fontId="6" fillId="0" borderId="94" xfId="0" applyFont="1" applyBorder="1" applyAlignment="1" applyProtection="1">
      <alignment horizontal="center" vertical="center"/>
      <protection/>
    </xf>
    <xf numFmtId="0" fontId="6" fillId="0" borderId="95" xfId="0" applyFont="1" applyBorder="1" applyAlignment="1" applyProtection="1">
      <alignment horizontal="center" vertical="center"/>
      <protection/>
    </xf>
    <xf numFmtId="0" fontId="6" fillId="0" borderId="100" xfId="0" applyFont="1" applyBorder="1" applyAlignment="1" applyProtection="1">
      <alignment horizontal="center" vertical="center"/>
      <protection/>
    </xf>
    <xf numFmtId="0" fontId="6" fillId="0" borderId="101" xfId="0" applyFont="1" applyBorder="1" applyAlignment="1" applyProtection="1">
      <alignment horizontal="center" vertical="center"/>
      <protection/>
    </xf>
    <xf numFmtId="0" fontId="16" fillId="0" borderId="102"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9" fillId="44" borderId="0" xfId="0" applyFont="1" applyFill="1" applyAlignment="1" applyProtection="1">
      <alignment horizontal="center" vertical="center"/>
      <protection/>
    </xf>
    <xf numFmtId="0" fontId="29" fillId="0" borderId="30" xfId="0" applyFont="1" applyBorder="1" applyAlignment="1" applyProtection="1">
      <alignment horizontal="center" vertical="center" shrinkToFit="1"/>
      <protection/>
    </xf>
    <xf numFmtId="0" fontId="16" fillId="0" borderId="102" xfId="0" applyFont="1" applyBorder="1" applyAlignment="1" applyProtection="1">
      <alignment horizontal="center" vertical="center"/>
      <protection/>
    </xf>
    <xf numFmtId="0" fontId="16" fillId="0" borderId="2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29" fillId="0" borderId="30" xfId="0" applyFont="1" applyBorder="1" applyAlignment="1" applyProtection="1">
      <alignment horizontal="center" vertical="center"/>
      <protection/>
    </xf>
    <xf numFmtId="0" fontId="18" fillId="0" borderId="0" xfId="62" applyFont="1" applyAlignment="1">
      <alignment horizontal="center" vertical="center"/>
      <protection/>
    </xf>
    <xf numFmtId="0" fontId="18" fillId="0" borderId="75" xfId="62" applyFont="1" applyBorder="1" applyAlignment="1">
      <alignment horizontal="center" vertical="center"/>
      <protection/>
    </xf>
    <xf numFmtId="0" fontId="18" fillId="0" borderId="76" xfId="62" applyFont="1" applyBorder="1" applyAlignment="1">
      <alignment horizontal="center" vertical="center" shrinkToFit="1"/>
      <protection/>
    </xf>
    <xf numFmtId="0" fontId="18" fillId="0" borderId="77" xfId="62" applyFont="1" applyBorder="1" applyAlignment="1">
      <alignment horizontal="center" vertical="center" shrinkToFit="1"/>
      <protection/>
    </xf>
    <xf numFmtId="0" fontId="18" fillId="0" borderId="78" xfId="62" applyFont="1" applyBorder="1" applyAlignment="1">
      <alignment horizontal="center" vertical="center" shrinkToFit="1"/>
      <protection/>
    </xf>
    <xf numFmtId="0" fontId="14" fillId="0" borderId="0" xfId="62" applyFont="1" applyAlignment="1">
      <alignment horizontal="center" vertical="center"/>
      <protection/>
    </xf>
    <xf numFmtId="0" fontId="35" fillId="0" borderId="14" xfId="62" applyFont="1" applyBorder="1" applyAlignment="1">
      <alignment horizontal="center" vertical="center" wrapText="1"/>
      <protection/>
    </xf>
    <xf numFmtId="0" fontId="35" fillId="0" borderId="103" xfId="62" applyFont="1" applyBorder="1" applyAlignment="1">
      <alignment horizontal="center" vertical="center" wrapText="1"/>
      <protection/>
    </xf>
    <xf numFmtId="0" fontId="35" fillId="0" borderId="15" xfId="62" applyFont="1" applyBorder="1" applyAlignment="1">
      <alignment horizontal="center" vertical="center" wrapText="1"/>
      <protection/>
    </xf>
    <xf numFmtId="0" fontId="35" fillId="0" borderId="15" xfId="62" applyFont="1" applyBorder="1" applyAlignment="1">
      <alignment horizontal="center" vertical="center"/>
      <protection/>
    </xf>
    <xf numFmtId="0" fontId="35" fillId="0" borderId="103" xfId="62" applyFont="1" applyBorder="1" applyAlignment="1">
      <alignment vertical="center" wrapText="1"/>
      <protection/>
    </xf>
    <xf numFmtId="0" fontId="35" fillId="0" borderId="15" xfId="62" applyFont="1" applyBorder="1" applyAlignment="1">
      <alignment vertical="center" wrapText="1"/>
      <protection/>
    </xf>
    <xf numFmtId="0" fontId="35" fillId="0" borderId="12" xfId="62" applyFont="1" applyBorder="1" applyAlignment="1">
      <alignment vertical="center"/>
      <protection/>
    </xf>
    <xf numFmtId="0" fontId="35" fillId="0" borderId="28" xfId="62" applyFont="1" applyBorder="1" applyAlignment="1">
      <alignment vertical="center"/>
      <protection/>
    </xf>
    <xf numFmtId="0" fontId="9" fillId="48" borderId="0" xfId="62" applyFont="1" applyFill="1" applyBorder="1" applyAlignment="1">
      <alignment horizontal="center" vertical="center"/>
      <protection/>
    </xf>
    <xf numFmtId="0" fontId="14" fillId="0" borderId="0" xfId="62" applyFont="1" applyBorder="1" applyAlignment="1">
      <alignment vertical="center" shrinkToFit="1"/>
      <protection/>
    </xf>
    <xf numFmtId="0" fontId="16" fillId="0" borderId="104" xfId="62" applyFont="1" applyBorder="1" applyAlignment="1">
      <alignment horizontal="center" vertical="center"/>
      <protection/>
    </xf>
    <xf numFmtId="0" fontId="16" fillId="0" borderId="105" xfId="62" applyFont="1" applyBorder="1" applyAlignment="1">
      <alignment horizontal="center" vertical="center"/>
      <protection/>
    </xf>
    <xf numFmtId="0" fontId="16" fillId="0" borderId="106" xfId="62" applyFont="1" applyBorder="1" applyAlignment="1">
      <alignment horizontal="center" vertical="center"/>
      <protection/>
    </xf>
    <xf numFmtId="0" fontId="16" fillId="0" borderId="107" xfId="62" applyFont="1" applyBorder="1" applyAlignment="1">
      <alignment horizontal="center" vertical="center"/>
      <protection/>
    </xf>
    <xf numFmtId="0" fontId="16" fillId="0" borderId="108" xfId="62" applyFont="1" applyBorder="1" applyAlignment="1">
      <alignment horizontal="center" vertical="center"/>
      <protection/>
    </xf>
    <xf numFmtId="0" fontId="16" fillId="0" borderId="109" xfId="62" applyFont="1" applyBorder="1" applyAlignment="1">
      <alignment horizontal="center" vertical="center"/>
      <protection/>
    </xf>
    <xf numFmtId="0" fontId="20" fillId="0" borderId="0" xfId="62" applyFont="1" applyAlignment="1">
      <alignment horizontal="center" vertical="center"/>
      <protection/>
    </xf>
    <xf numFmtId="0" fontId="29" fillId="0" borderId="0" xfId="62" applyFont="1" applyAlignment="1">
      <alignment vertical="top" wrapText="1"/>
      <protection/>
    </xf>
    <xf numFmtId="0" fontId="7" fillId="0" borderId="0" xfId="62" applyFont="1" applyFill="1" applyAlignment="1">
      <alignment vertical="top" wrapText="1"/>
      <protection/>
    </xf>
    <xf numFmtId="0" fontId="29" fillId="0" borderId="0" xfId="62" applyFont="1" applyFill="1" applyAlignment="1">
      <alignment vertical="top" wrapText="1"/>
      <protection/>
    </xf>
    <xf numFmtId="0" fontId="14" fillId="0" borderId="0" xfId="62" applyFont="1" applyAlignment="1">
      <alignment horizontal="left" vertical="center" wrapText="1"/>
      <protection/>
    </xf>
    <xf numFmtId="0" fontId="10" fillId="0" borderId="30" xfId="62" applyFont="1" applyBorder="1" applyAlignment="1">
      <alignment horizontal="distributed" vertical="center"/>
      <protection/>
    </xf>
    <xf numFmtId="0" fontId="10" fillId="0" borderId="30" xfId="62" applyFont="1" applyBorder="1" applyAlignment="1">
      <alignment horizontal="center" vertical="center"/>
      <protection/>
    </xf>
    <xf numFmtId="0" fontId="10" fillId="0" borderId="110" xfId="62" applyFont="1" applyBorder="1" applyAlignment="1">
      <alignment horizontal="distributed" vertical="center"/>
      <protection/>
    </xf>
    <xf numFmtId="0" fontId="10" fillId="0" borderId="111" xfId="62" applyFont="1" applyBorder="1" applyAlignment="1">
      <alignment horizontal="distributed"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0" fillId="0" borderId="110" xfId="62" applyFont="1" applyBorder="1" applyAlignment="1">
      <alignment horizontal="left" vertical="center" wrapText="1"/>
      <protection/>
    </xf>
    <xf numFmtId="0" fontId="10" fillId="0" borderId="111" xfId="62" applyFont="1" applyBorder="1" applyAlignment="1">
      <alignment horizontal="left" vertical="center"/>
      <protection/>
    </xf>
    <xf numFmtId="0" fontId="10" fillId="0" borderId="31"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110" xfId="62" applyFont="1" applyBorder="1" applyAlignment="1">
      <alignment vertical="center"/>
      <protection/>
    </xf>
    <xf numFmtId="0" fontId="10" fillId="0" borderId="31" xfId="62" applyFont="1" applyBorder="1" applyAlignment="1">
      <alignment vertical="center"/>
      <protection/>
    </xf>
    <xf numFmtId="0" fontId="10" fillId="0" borderId="111" xfId="62" applyFont="1" applyBorder="1" applyAlignment="1">
      <alignment horizontal="center" vertical="center"/>
      <protection/>
    </xf>
    <xf numFmtId="0" fontId="10" fillId="0" borderId="112" xfId="62" applyFont="1" applyBorder="1" applyAlignment="1">
      <alignment horizontal="center" vertical="center"/>
      <protection/>
    </xf>
    <xf numFmtId="0" fontId="10" fillId="0" borderId="112" xfId="62" applyFont="1" applyBorder="1" applyAlignment="1">
      <alignment horizontal="left" vertical="center"/>
      <protection/>
    </xf>
    <xf numFmtId="0" fontId="10" fillId="0" borderId="113" xfId="62" applyFont="1" applyBorder="1" applyAlignment="1">
      <alignment horizontal="left" vertical="center"/>
      <protection/>
    </xf>
    <xf numFmtId="0" fontId="10" fillId="0" borderId="0" xfId="62" applyFont="1" applyBorder="1" applyAlignment="1">
      <alignment horizontal="center" vertical="center"/>
      <protection/>
    </xf>
    <xf numFmtId="0" fontId="10" fillId="0" borderId="0" xfId="62" applyFont="1" applyBorder="1" applyAlignment="1">
      <alignment vertical="center"/>
      <protection/>
    </xf>
    <xf numFmtId="49" fontId="10" fillId="0" borderId="31" xfId="62" applyNumberFormat="1" applyFont="1" applyBorder="1" applyAlignment="1">
      <alignment horizontal="center" vertical="center"/>
      <protection/>
    </xf>
    <xf numFmtId="0" fontId="10" fillId="0" borderId="110" xfId="62" applyFont="1" applyBorder="1" applyAlignment="1">
      <alignment horizontal="distributed" vertical="center" wrapText="1"/>
      <protection/>
    </xf>
    <xf numFmtId="0" fontId="10" fillId="0" borderId="31" xfId="62" applyFont="1" applyBorder="1" applyAlignment="1">
      <alignment horizontal="distributed" vertical="center" wrapText="1"/>
      <protection/>
    </xf>
    <xf numFmtId="0" fontId="10" fillId="0" borderId="111" xfId="62" applyFont="1" applyBorder="1" applyAlignment="1">
      <alignment horizontal="distributed" vertical="center" wrapText="1"/>
      <protection/>
    </xf>
    <xf numFmtId="0" fontId="10" fillId="0" borderId="0" xfId="62" applyFont="1" applyBorder="1" applyAlignment="1">
      <alignment horizontal="distributed" vertical="center" wrapText="1"/>
      <protection/>
    </xf>
    <xf numFmtId="0" fontId="10" fillId="0" borderId="0" xfId="62" applyFont="1" applyBorder="1" applyAlignment="1">
      <alignment horizontal="distributed" vertical="center"/>
      <protection/>
    </xf>
    <xf numFmtId="0" fontId="34" fillId="0" borderId="114" xfId="0" applyFont="1" applyFill="1" applyBorder="1" applyAlignment="1" applyProtection="1">
      <alignment horizontal="center" vertical="center"/>
      <protection locked="0"/>
    </xf>
    <xf numFmtId="0" fontId="34" fillId="0" borderId="115" xfId="0" applyFont="1" applyFill="1" applyBorder="1" applyAlignment="1" applyProtection="1">
      <alignment horizontal="center" vertical="center"/>
      <protection locked="0"/>
    </xf>
    <xf numFmtId="0" fontId="34" fillId="0" borderId="116"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6191250" cy="2476500"/>
    <xdr:sp>
      <xdr:nvSpPr>
        <xdr:cNvPr id="1" name="角丸四角形 2"/>
        <xdr:cNvSpPr>
          <a:spLocks/>
        </xdr:cNvSpPr>
      </xdr:nvSpPr>
      <xdr:spPr>
        <a:xfrm>
          <a:off x="809625" y="2057400"/>
          <a:ext cx="6191250" cy="24765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76"/>
  <sheetViews>
    <sheetView tabSelected="1" view="pageBreakPreview" zoomScale="70" zoomScaleNormal="55" zoomScaleSheetLayoutView="70" zoomScalePageLayoutView="0" workbookViewId="0" topLeftCell="A1">
      <selection activeCell="BA14" sqref="BA14"/>
    </sheetView>
  </sheetViews>
  <sheetFormatPr defaultColWidth="9.00390625" defaultRowHeight="13.5"/>
  <cols>
    <col min="1" max="43" width="4.625" style="4" customWidth="1"/>
    <col min="44" max="45" width="5.50390625" style="4" customWidth="1"/>
    <col min="46" max="46" width="7.75390625" style="4" customWidth="1"/>
    <col min="47" max="51" width="7.75390625" style="7" customWidth="1"/>
    <col min="52" max="53" width="7.75390625" style="4" customWidth="1"/>
    <col min="54" max="56" width="5.50390625" style="4" customWidth="1"/>
    <col min="57" max="16384" width="9.00390625" style="4" customWidth="1"/>
  </cols>
  <sheetData>
    <row r="1" spans="1:54" ht="24" customHeight="1">
      <c r="A1" s="360" t="s">
        <v>566</v>
      </c>
      <c r="B1" s="360"/>
      <c r="C1" s="360"/>
      <c r="D1" s="360"/>
      <c r="E1" s="360"/>
      <c r="F1" s="360"/>
      <c r="G1" s="360"/>
      <c r="H1" s="360"/>
      <c r="I1" s="360"/>
      <c r="J1" s="360"/>
      <c r="L1" s="91" t="s">
        <v>65</v>
      </c>
      <c r="M1" s="342" t="str">
        <f>AV32</f>
        <v>第6回福岡ライフセービング選手権大会</v>
      </c>
      <c r="N1" s="342"/>
      <c r="O1" s="342"/>
      <c r="P1" s="342"/>
      <c r="Q1" s="342"/>
      <c r="R1" s="342"/>
      <c r="S1" s="342"/>
      <c r="T1" s="342"/>
      <c r="U1" s="342"/>
      <c r="V1" s="342"/>
      <c r="W1" s="342"/>
      <c r="X1" s="342"/>
      <c r="Y1" s="342"/>
      <c r="Z1" s="342"/>
      <c r="AA1" s="342"/>
      <c r="AB1" s="342"/>
      <c r="AC1" s="342"/>
      <c r="AD1" s="342"/>
      <c r="AE1" s="342"/>
      <c r="AF1" s="342"/>
      <c r="AG1" s="342"/>
      <c r="AH1" s="342"/>
      <c r="AI1" s="342"/>
      <c r="AJ1" s="342"/>
      <c r="AL1" s="372">
        <f>IF('様式 WA-1（集計作業用）'!$A$6="","",'様式 WA-1（集計作業用）'!$A$6)</f>
      </c>
      <c r="AM1" s="373"/>
      <c r="AN1" s="374"/>
      <c r="AO1" s="337" t="s">
        <v>665</v>
      </c>
      <c r="AP1" s="338"/>
      <c r="AQ1" s="338"/>
      <c r="AT1" s="129"/>
      <c r="AU1" s="111" t="s">
        <v>100</v>
      </c>
      <c r="AV1" s="111" t="s">
        <v>100</v>
      </c>
      <c r="AW1" s="111" t="s">
        <v>100</v>
      </c>
      <c r="AX1" s="111" t="s">
        <v>100</v>
      </c>
      <c r="AY1" s="111" t="s">
        <v>100</v>
      </c>
      <c r="AZ1" s="111" t="s">
        <v>100</v>
      </c>
      <c r="BA1" s="111" t="s">
        <v>100</v>
      </c>
      <c r="BB1" s="130"/>
    </row>
    <row r="2" spans="1:49" ht="27.75" customHeight="1" thickBot="1">
      <c r="A2" s="306" t="s">
        <v>564</v>
      </c>
      <c r="B2" s="306"/>
      <c r="C2" s="306"/>
      <c r="D2" s="91" t="s">
        <v>66</v>
      </c>
      <c r="E2" s="307" t="s">
        <v>371</v>
      </c>
      <c r="F2" s="308"/>
      <c r="G2" s="366">
        <f>IF(AG7="",AV38,VLOOKUP(AG7,$AV$39:$AW$42,2,0))</f>
        <v>45466</v>
      </c>
      <c r="H2" s="367"/>
      <c r="I2" s="367"/>
      <c r="J2" s="368"/>
      <c r="K2" s="6"/>
      <c r="L2" s="7"/>
      <c r="M2" s="5"/>
      <c r="N2" s="8"/>
      <c r="O2" s="8"/>
      <c r="P2" s="8"/>
      <c r="Q2" s="8"/>
      <c r="AI2" s="7"/>
      <c r="AJ2" s="7"/>
      <c r="AK2" s="9"/>
      <c r="AL2" s="375"/>
      <c r="AM2" s="376"/>
      <c r="AN2" s="377"/>
      <c r="AO2" s="337"/>
      <c r="AP2" s="338"/>
      <c r="AQ2" s="338"/>
      <c r="AU2" s="55" t="s">
        <v>410</v>
      </c>
      <c r="AW2" s="112"/>
    </row>
    <row r="3" spans="1:43" ht="27.75" customHeight="1" thickBot="1" thickTop="1">
      <c r="A3" s="7"/>
      <c r="B3" s="7"/>
      <c r="C3" s="7"/>
      <c r="D3" s="7"/>
      <c r="F3" s="115"/>
      <c r="G3" s="115"/>
      <c r="H3" s="116"/>
      <c r="I3" s="117"/>
      <c r="J3" s="117"/>
      <c r="L3" s="144" t="s">
        <v>67</v>
      </c>
      <c r="M3" s="340" t="s">
        <v>368</v>
      </c>
      <c r="N3" s="340"/>
      <c r="O3" s="341"/>
      <c r="P3" s="343" t="str">
        <f>AV45</f>
        <v>2024年5月23日（木） 23:59メール受信分まで</v>
      </c>
      <c r="Q3" s="344"/>
      <c r="R3" s="344"/>
      <c r="S3" s="344"/>
      <c r="T3" s="344"/>
      <c r="U3" s="344"/>
      <c r="V3" s="344"/>
      <c r="W3" s="344"/>
      <c r="X3" s="344"/>
      <c r="Y3" s="344"/>
      <c r="Z3" s="344"/>
      <c r="AA3" s="344"/>
      <c r="AB3" s="344"/>
      <c r="AC3" s="344"/>
      <c r="AD3" s="344"/>
      <c r="AE3" s="344"/>
      <c r="AF3" s="344"/>
      <c r="AG3" s="344"/>
      <c r="AH3" s="344"/>
      <c r="AI3" s="344"/>
      <c r="AJ3" s="345"/>
      <c r="AL3" s="10"/>
      <c r="AM3" s="10"/>
      <c r="AN3" s="10"/>
      <c r="AO3" s="11"/>
      <c r="AP3" s="11"/>
      <c r="AQ3" s="11"/>
    </row>
    <row r="4" spans="1:43" ht="27.75" customHeight="1" thickTop="1">
      <c r="A4" s="11"/>
      <c r="B4" s="11"/>
      <c r="C4" s="11"/>
      <c r="D4" s="11"/>
      <c r="F4" s="38"/>
      <c r="G4" s="38"/>
      <c r="H4" s="6"/>
      <c r="L4" s="12"/>
      <c r="M4" s="12"/>
      <c r="N4" s="12"/>
      <c r="O4" s="12"/>
      <c r="P4" s="12"/>
      <c r="Q4" s="12"/>
      <c r="R4" s="12"/>
      <c r="S4" s="12"/>
      <c r="T4" s="12"/>
      <c r="U4" s="12"/>
      <c r="V4" s="12"/>
      <c r="W4" s="12"/>
      <c r="X4" s="12"/>
      <c r="Y4" s="12"/>
      <c r="Z4" s="12"/>
      <c r="AA4" s="12"/>
      <c r="AB4" s="12"/>
      <c r="AC4" s="12"/>
      <c r="AL4" s="11"/>
      <c r="AM4" s="11"/>
      <c r="AN4" s="11"/>
      <c r="AO4" s="11"/>
      <c r="AP4" s="11"/>
      <c r="AQ4" s="11"/>
    </row>
    <row r="5" spans="1:18" ht="27.75" customHeight="1">
      <c r="A5" s="34" t="s">
        <v>418</v>
      </c>
      <c r="B5" s="14"/>
      <c r="C5" s="14"/>
      <c r="D5" s="14"/>
      <c r="E5" s="14"/>
      <c r="F5" s="14"/>
      <c r="G5" s="15"/>
      <c r="H5" s="15"/>
      <c r="I5" s="16"/>
      <c r="J5" s="16"/>
      <c r="K5" s="16"/>
      <c r="L5" s="16"/>
      <c r="M5" s="16"/>
      <c r="N5" s="16"/>
      <c r="O5" s="16"/>
      <c r="P5" s="16"/>
      <c r="Q5" s="17"/>
      <c r="R5" s="17"/>
    </row>
    <row r="6" spans="1:38" ht="27.75" customHeight="1" thickBot="1">
      <c r="A6" s="90" t="s">
        <v>59</v>
      </c>
      <c r="B6" s="18" t="s">
        <v>60</v>
      </c>
      <c r="C6" s="14"/>
      <c r="D6" s="14"/>
      <c r="E6" s="32" t="s">
        <v>701</v>
      </c>
      <c r="F6" s="14"/>
      <c r="G6" s="16"/>
      <c r="H6" s="13"/>
      <c r="I6" s="16"/>
      <c r="J6" s="16"/>
      <c r="K6" s="16"/>
      <c r="L6" s="16"/>
      <c r="M6" s="16"/>
      <c r="N6" s="16"/>
      <c r="O6" s="16"/>
      <c r="P6" s="16"/>
      <c r="Q6" s="17"/>
      <c r="R6" s="17"/>
      <c r="W6" s="90" t="s">
        <v>61</v>
      </c>
      <c r="X6" s="18" t="s">
        <v>696</v>
      </c>
      <c r="AA6" s="32" t="s">
        <v>775</v>
      </c>
      <c r="AG6" s="90"/>
      <c r="AH6" s="18"/>
      <c r="AL6" s="33"/>
    </row>
    <row r="7" spans="1:39" ht="27.75" customHeight="1">
      <c r="A7" s="310" t="s">
        <v>91</v>
      </c>
      <c r="B7" s="311"/>
      <c r="C7" s="312"/>
      <c r="D7" s="321"/>
      <c r="E7" s="322"/>
      <c r="F7" s="322"/>
      <c r="G7" s="322"/>
      <c r="H7" s="322"/>
      <c r="I7" s="322"/>
      <c r="J7" s="322"/>
      <c r="K7" s="322"/>
      <c r="L7" s="322"/>
      <c r="M7" s="322"/>
      <c r="N7" s="322"/>
      <c r="O7" s="322"/>
      <c r="P7" s="322"/>
      <c r="Q7" s="322"/>
      <c r="R7" s="322"/>
      <c r="S7" s="322"/>
      <c r="T7" s="322"/>
      <c r="U7" s="323"/>
      <c r="V7" s="24"/>
      <c r="W7" s="378" t="s">
        <v>689</v>
      </c>
      <c r="X7" s="379"/>
      <c r="Y7" s="379"/>
      <c r="Z7" s="379"/>
      <c r="AA7" s="380"/>
      <c r="AB7" s="354"/>
      <c r="AC7" s="355"/>
      <c r="AD7" s="355"/>
      <c r="AE7" s="356"/>
      <c r="AG7" s="348"/>
      <c r="AH7" s="349"/>
      <c r="AI7" s="349"/>
      <c r="AJ7" s="349"/>
      <c r="AK7" s="350"/>
      <c r="AL7" s="31"/>
      <c r="AM7" s="31"/>
    </row>
    <row r="8" spans="1:38" ht="27.75" customHeight="1" thickBot="1">
      <c r="A8" s="369" t="s">
        <v>99</v>
      </c>
      <c r="B8" s="370"/>
      <c r="C8" s="371"/>
      <c r="D8" s="324"/>
      <c r="E8" s="325"/>
      <c r="F8" s="325"/>
      <c r="G8" s="325"/>
      <c r="H8" s="325"/>
      <c r="I8" s="325"/>
      <c r="J8" s="325"/>
      <c r="K8" s="325"/>
      <c r="L8" s="325"/>
      <c r="M8" s="325"/>
      <c r="N8" s="325"/>
      <c r="O8" s="325"/>
      <c r="P8" s="325"/>
      <c r="Q8" s="325"/>
      <c r="R8" s="325"/>
      <c r="S8" s="325"/>
      <c r="T8" s="325"/>
      <c r="U8" s="326"/>
      <c r="V8" s="118"/>
      <c r="W8" s="381" t="s">
        <v>712</v>
      </c>
      <c r="X8" s="382"/>
      <c r="Y8" s="382"/>
      <c r="Z8" s="382"/>
      <c r="AA8" s="383"/>
      <c r="AB8" s="357"/>
      <c r="AC8" s="358"/>
      <c r="AD8" s="358"/>
      <c r="AE8" s="359"/>
      <c r="AG8" s="351"/>
      <c r="AH8" s="352"/>
      <c r="AI8" s="352"/>
      <c r="AJ8" s="352"/>
      <c r="AK8" s="353"/>
      <c r="AL8" s="31"/>
    </row>
    <row r="9" ht="27.75" customHeight="1"/>
    <row r="10" spans="1:55" s="16" customFormat="1" ht="27.75" customHeight="1" thickBot="1">
      <c r="A10" s="90" t="s">
        <v>64</v>
      </c>
      <c r="B10" s="18" t="s">
        <v>62</v>
      </c>
      <c r="C10" s="11"/>
      <c r="D10" s="11"/>
      <c r="E10" s="11"/>
      <c r="F10" s="33" t="s">
        <v>709</v>
      </c>
      <c r="G10" s="17"/>
      <c r="H10" s="17"/>
      <c r="I10" s="17"/>
      <c r="J10" s="17"/>
      <c r="K10" s="17"/>
      <c r="N10" s="19"/>
      <c r="Q10" s="17"/>
      <c r="R10" s="17"/>
      <c r="S10" s="17"/>
      <c r="T10" s="17"/>
      <c r="U10" s="17"/>
      <c r="V10" s="17"/>
      <c r="W10" s="90" t="s">
        <v>63</v>
      </c>
      <c r="X10" s="18" t="s">
        <v>98</v>
      </c>
      <c r="Y10" s="17"/>
      <c r="Z10" s="17"/>
      <c r="AA10" s="17"/>
      <c r="AB10" s="17"/>
      <c r="AC10" s="33" t="s">
        <v>385</v>
      </c>
      <c r="AD10" s="11"/>
      <c r="AE10" s="33"/>
      <c r="AF10" s="4"/>
      <c r="AH10" s="17"/>
      <c r="BC10" s="4"/>
    </row>
    <row r="11" spans="1:55" s="16" customFormat="1" ht="27.75" customHeight="1">
      <c r="A11" s="313" t="s">
        <v>567</v>
      </c>
      <c r="B11" s="314"/>
      <c r="C11" s="298"/>
      <c r="D11" s="299"/>
      <c r="E11" s="309"/>
      <c r="F11" s="298"/>
      <c r="G11" s="299"/>
      <c r="H11" s="300"/>
      <c r="I11" s="339" t="s">
        <v>563</v>
      </c>
      <c r="J11" s="314"/>
      <c r="K11" s="298"/>
      <c r="L11" s="299"/>
      <c r="M11" s="299"/>
      <c r="N11" s="309"/>
      <c r="O11" s="298"/>
      <c r="P11" s="299"/>
      <c r="Q11" s="299"/>
      <c r="R11" s="300"/>
      <c r="S11" s="346" t="s">
        <v>20</v>
      </c>
      <c r="T11" s="347"/>
      <c r="U11" s="229"/>
      <c r="V11" s="17"/>
      <c r="W11" s="313" t="s">
        <v>567</v>
      </c>
      <c r="X11" s="314"/>
      <c r="Y11" s="298"/>
      <c r="Z11" s="299"/>
      <c r="AA11" s="309"/>
      <c r="AB11" s="298"/>
      <c r="AC11" s="299"/>
      <c r="AD11" s="300"/>
      <c r="AE11" s="339" t="s">
        <v>563</v>
      </c>
      <c r="AF11" s="314"/>
      <c r="AG11" s="298"/>
      <c r="AH11" s="299"/>
      <c r="AI11" s="299"/>
      <c r="AJ11" s="309"/>
      <c r="AK11" s="298"/>
      <c r="AL11" s="299"/>
      <c r="AM11" s="299"/>
      <c r="AN11" s="300"/>
      <c r="AO11" s="346" t="s">
        <v>20</v>
      </c>
      <c r="AP11" s="347"/>
      <c r="AQ11" s="229"/>
      <c r="BC11" s="4"/>
    </row>
    <row r="12" spans="1:55" s="16" customFormat="1" ht="27.75" customHeight="1">
      <c r="A12" s="327" t="s">
        <v>21</v>
      </c>
      <c r="B12" s="328"/>
      <c r="C12" s="20" t="s">
        <v>3</v>
      </c>
      <c r="D12" s="291"/>
      <c r="E12" s="291"/>
      <c r="F12" s="336"/>
      <c r="G12" s="290"/>
      <c r="H12" s="291"/>
      <c r="I12" s="291"/>
      <c r="J12" s="291"/>
      <c r="K12" s="291"/>
      <c r="L12" s="291"/>
      <c r="M12" s="291"/>
      <c r="N12" s="291"/>
      <c r="O12" s="291"/>
      <c r="P12" s="291"/>
      <c r="Q12" s="291"/>
      <c r="R12" s="291"/>
      <c r="S12" s="291"/>
      <c r="T12" s="291"/>
      <c r="U12" s="292"/>
      <c r="V12" s="17"/>
      <c r="W12" s="327" t="s">
        <v>21</v>
      </c>
      <c r="X12" s="328"/>
      <c r="Y12" s="20" t="s">
        <v>3</v>
      </c>
      <c r="Z12" s="291"/>
      <c r="AA12" s="291"/>
      <c r="AB12" s="336"/>
      <c r="AC12" s="290"/>
      <c r="AD12" s="291"/>
      <c r="AE12" s="291"/>
      <c r="AF12" s="291"/>
      <c r="AG12" s="291"/>
      <c r="AH12" s="291"/>
      <c r="AI12" s="291"/>
      <c r="AJ12" s="291"/>
      <c r="AK12" s="291"/>
      <c r="AL12" s="291"/>
      <c r="AM12" s="291"/>
      <c r="AN12" s="291"/>
      <c r="AO12" s="291"/>
      <c r="AP12" s="291"/>
      <c r="AQ12" s="292"/>
      <c r="BC12" s="4"/>
    </row>
    <row r="13" spans="1:55" s="16" customFormat="1" ht="27.75" customHeight="1" thickBot="1">
      <c r="A13" s="329" t="s">
        <v>22</v>
      </c>
      <c r="B13" s="330"/>
      <c r="C13" s="285"/>
      <c r="D13" s="286"/>
      <c r="E13" s="286"/>
      <c r="F13" s="287"/>
      <c r="G13" s="331" t="s">
        <v>23</v>
      </c>
      <c r="H13" s="330"/>
      <c r="I13" s="301"/>
      <c r="J13" s="302"/>
      <c r="K13" s="302"/>
      <c r="L13" s="302"/>
      <c r="M13" s="302"/>
      <c r="N13" s="302"/>
      <c r="O13" s="302"/>
      <c r="P13" s="302"/>
      <c r="Q13" s="302"/>
      <c r="R13" s="302"/>
      <c r="S13" s="302"/>
      <c r="T13" s="302"/>
      <c r="U13" s="303"/>
      <c r="V13" s="17"/>
      <c r="W13" s="329" t="s">
        <v>22</v>
      </c>
      <c r="X13" s="330"/>
      <c r="Y13" s="285"/>
      <c r="Z13" s="286"/>
      <c r="AA13" s="286"/>
      <c r="AB13" s="287"/>
      <c r="AC13" s="331" t="s">
        <v>23</v>
      </c>
      <c r="AD13" s="330"/>
      <c r="AE13" s="363"/>
      <c r="AF13" s="364"/>
      <c r="AG13" s="364"/>
      <c r="AH13" s="364"/>
      <c r="AI13" s="364"/>
      <c r="AJ13" s="364"/>
      <c r="AK13" s="364"/>
      <c r="AL13" s="364"/>
      <c r="AM13" s="364"/>
      <c r="AN13" s="364"/>
      <c r="AO13" s="364"/>
      <c r="AP13" s="364"/>
      <c r="AQ13" s="365"/>
      <c r="BC13" s="4"/>
    </row>
    <row r="14" spans="47:51" ht="27.75" customHeight="1">
      <c r="AU14" s="4"/>
      <c r="AV14" s="4"/>
      <c r="AW14" s="4"/>
      <c r="AX14" s="4"/>
      <c r="AY14" s="4"/>
    </row>
    <row r="15" spans="1:55" s="16" customFormat="1" ht="27.75" customHeight="1">
      <c r="A15" s="35" t="s">
        <v>662</v>
      </c>
      <c r="Q15" s="17"/>
      <c r="R15" s="17"/>
      <c r="S15" s="17"/>
      <c r="T15" s="17"/>
      <c r="U15" s="17"/>
      <c r="V15" s="17"/>
      <c r="W15" s="17"/>
      <c r="X15" s="17"/>
      <c r="Y15" s="17"/>
      <c r="Z15" s="17"/>
      <c r="AA15" s="17"/>
      <c r="AB15" s="17"/>
      <c r="AC15" s="17"/>
      <c r="AD15" s="17"/>
      <c r="AE15" s="17"/>
      <c r="AF15" s="17"/>
      <c r="AG15" s="17"/>
      <c r="AH15" s="17"/>
      <c r="BC15" s="4"/>
    </row>
    <row r="16" spans="1:41" s="16" customFormat="1" ht="27.75" customHeight="1">
      <c r="A16" s="90" t="s">
        <v>68</v>
      </c>
      <c r="B16" s="18" t="s">
        <v>289</v>
      </c>
      <c r="F16" s="33"/>
      <c r="G16" s="33" t="s">
        <v>403</v>
      </c>
      <c r="R16" s="361" t="s">
        <v>90</v>
      </c>
      <c r="S16" s="362"/>
      <c r="T16" s="334" t="s">
        <v>287</v>
      </c>
      <c r="U16" s="335"/>
      <c r="V16" s="334" t="s">
        <v>288</v>
      </c>
      <c r="W16" s="335"/>
      <c r="Z16" s="90"/>
      <c r="AA16" s="18"/>
      <c r="AB16" s="119"/>
      <c r="AC16" s="119"/>
      <c r="AD16" s="119"/>
      <c r="AE16" s="120"/>
      <c r="AF16" s="33"/>
      <c r="AH16" s="120"/>
      <c r="AI16" s="120"/>
      <c r="AJ16" s="120"/>
      <c r="AK16" s="120"/>
      <c r="AL16" s="17"/>
      <c r="AM16" s="17"/>
      <c r="AN16" s="17"/>
      <c r="AO16" s="17"/>
    </row>
    <row r="17" spans="1:41" s="16" customFormat="1" ht="27.75" customHeight="1">
      <c r="A17" s="86" t="s">
        <v>49</v>
      </c>
      <c r="B17" s="317" t="str">
        <f>IF(AW52="","",AW52)</f>
        <v>一般</v>
      </c>
      <c r="C17" s="318"/>
      <c r="D17" s="319">
        <f>IF(AX52="","",AX52)</f>
        <v>5000</v>
      </c>
      <c r="E17" s="320"/>
      <c r="F17" s="21" t="s">
        <v>5</v>
      </c>
      <c r="G17" s="278">
        <f>IF($B17="","",T17+V17)</f>
        <v>0</v>
      </c>
      <c r="H17" s="279"/>
      <c r="I17" s="293" t="str">
        <f>IF($B17="","","人")</f>
        <v>人</v>
      </c>
      <c r="J17" s="294"/>
      <c r="K17" s="21" t="s">
        <v>6</v>
      </c>
      <c r="L17" s="295">
        <f>IF($B17="","",D17*G17)</f>
        <v>0</v>
      </c>
      <c r="M17" s="296"/>
      <c r="N17" s="296"/>
      <c r="O17" s="297"/>
      <c r="R17" s="332" t="str">
        <f>$B17</f>
        <v>一般</v>
      </c>
      <c r="S17" s="333"/>
      <c r="T17" s="278">
        <f>IF($B17="","",COUNTIF('様式 B-1（個人種目・男子）'!$T$10:$T$89,$B17))</f>
        <v>0</v>
      </c>
      <c r="U17" s="279"/>
      <c r="V17" s="278">
        <f>IF($B17="","",COUNTIF('様式 B-2（個人種目・女子）'!$T$10:$T$89,$B17))</f>
        <v>0</v>
      </c>
      <c r="W17" s="279"/>
      <c r="Z17" s="97"/>
      <c r="AL17" s="17"/>
      <c r="AM17" s="17"/>
      <c r="AN17" s="17"/>
      <c r="AO17" s="17"/>
    </row>
    <row r="18" spans="1:41" s="16" customFormat="1" ht="27.75" customHeight="1">
      <c r="A18" s="86" t="s">
        <v>50</v>
      </c>
      <c r="B18" s="317" t="str">
        <f>IF(AW53="","",AW53)</f>
        <v>学生割</v>
      </c>
      <c r="C18" s="318"/>
      <c r="D18" s="319">
        <f>IF(AX53="","",AX53)</f>
        <v>3000</v>
      </c>
      <c r="E18" s="320"/>
      <c r="F18" s="21" t="s">
        <v>5</v>
      </c>
      <c r="G18" s="278">
        <f>IF($B18="","",T18+V18)</f>
        <v>0</v>
      </c>
      <c r="H18" s="279"/>
      <c r="I18" s="293" t="str">
        <f>IF($B18="","","人")</f>
        <v>人</v>
      </c>
      <c r="J18" s="294"/>
      <c r="K18" s="21" t="s">
        <v>6</v>
      </c>
      <c r="L18" s="295">
        <f>IF($B18="","",D18*G18)</f>
        <v>0</v>
      </c>
      <c r="M18" s="296"/>
      <c r="N18" s="296"/>
      <c r="O18" s="297"/>
      <c r="R18" s="332" t="str">
        <f>$B18</f>
        <v>学生割</v>
      </c>
      <c r="S18" s="333"/>
      <c r="T18" s="278">
        <f>IF($B18="","",COUNTIF('様式 B-1（個人種目・男子）'!$T$10:$T$89,$B18))</f>
        <v>0</v>
      </c>
      <c r="U18" s="279"/>
      <c r="V18" s="278">
        <f>IF($B18="","",COUNTIF('様式 B-2（個人種目・女子）'!$T$10:$T$89,$B18))</f>
        <v>0</v>
      </c>
      <c r="W18" s="279"/>
      <c r="Z18" s="276"/>
      <c r="AA18" s="277"/>
      <c r="AB18" s="276"/>
      <c r="AC18" s="277"/>
      <c r="AD18" s="276"/>
      <c r="AE18" s="277"/>
      <c r="AF18" s="276"/>
      <c r="AG18" s="277"/>
      <c r="AH18" s="276"/>
      <c r="AI18" s="277"/>
      <c r="AJ18" s="276"/>
      <c r="AK18" s="277"/>
      <c r="AL18" s="17"/>
      <c r="AM18" s="17"/>
      <c r="AN18" s="17"/>
      <c r="AO18" s="17"/>
    </row>
    <row r="19" spans="1:41" s="16" customFormat="1" ht="27.75" customHeight="1">
      <c r="A19" s="86" t="s">
        <v>84</v>
      </c>
      <c r="B19" s="317" t="str">
        <f>IF(AW54="","",AW54)</f>
        <v>兼務割</v>
      </c>
      <c r="C19" s="318"/>
      <c r="D19" s="319">
        <f>IF(AX54="","",AX54)</f>
        <v>3000</v>
      </c>
      <c r="E19" s="320"/>
      <c r="F19" s="21" t="s">
        <v>5</v>
      </c>
      <c r="G19" s="278">
        <f>IF($B19="","",T19+V19)</f>
        <v>0</v>
      </c>
      <c r="H19" s="279"/>
      <c r="I19" s="293" t="str">
        <f>IF($B19="","","人")</f>
        <v>人</v>
      </c>
      <c r="J19" s="294"/>
      <c r="K19" s="21" t="s">
        <v>6</v>
      </c>
      <c r="L19" s="295">
        <f>IF($B19="","",D19*G19)</f>
        <v>0</v>
      </c>
      <c r="M19" s="296"/>
      <c r="N19" s="296"/>
      <c r="O19" s="297"/>
      <c r="R19" s="332" t="str">
        <f>$B19</f>
        <v>兼務割</v>
      </c>
      <c r="S19" s="333"/>
      <c r="T19" s="278">
        <f>IF($B19="","",COUNTIF('様式 B-1（個人種目・男子）'!$T$10:$T$89,$B19))</f>
        <v>0</v>
      </c>
      <c r="U19" s="279"/>
      <c r="V19" s="278">
        <f>IF($B19="","",COUNTIF('様式 B-2（個人種目・女子）'!$T$10:$T$89,$B19))</f>
        <v>0</v>
      </c>
      <c r="W19" s="279"/>
      <c r="Z19" s="288"/>
      <c r="AA19" s="289"/>
      <c r="AB19" s="288"/>
      <c r="AC19" s="289"/>
      <c r="AD19" s="288"/>
      <c r="AE19" s="289"/>
      <c r="AF19" s="288"/>
      <c r="AG19" s="289"/>
      <c r="AH19" s="288"/>
      <c r="AI19" s="289"/>
      <c r="AJ19" s="288"/>
      <c r="AK19" s="289"/>
      <c r="AL19" s="23"/>
      <c r="AM19" s="23"/>
      <c r="AN19" s="17"/>
      <c r="AO19" s="17"/>
    </row>
    <row r="20" spans="1:41" s="16" customFormat="1" ht="27.75" customHeight="1" thickBot="1">
      <c r="A20" s="86" t="s">
        <v>378</v>
      </c>
      <c r="B20" s="317">
        <f>IF(AW55="","",AW55)</f>
      </c>
      <c r="C20" s="318"/>
      <c r="D20" s="319">
        <f>IF(AX55="","",AX55)</f>
      </c>
      <c r="E20" s="320"/>
      <c r="F20" s="21" t="s">
        <v>5</v>
      </c>
      <c r="G20" s="278">
        <f>IF($B20="","",IF($B20="※追加",'様式 B-1（個人種目・男子）'!AM91+'様式 B-2（個人種目・女子）'!AM91,T20+V20))</f>
      </c>
      <c r="H20" s="279"/>
      <c r="I20" s="395">
        <f>IF(B$20="","",IF($B20="※追加","種目","人"))</f>
      </c>
      <c r="J20" s="396"/>
      <c r="K20" s="21" t="s">
        <v>6</v>
      </c>
      <c r="L20" s="282">
        <f>IF($B20="","",D20*G20)</f>
      </c>
      <c r="M20" s="283"/>
      <c r="N20" s="283"/>
      <c r="O20" s="284"/>
      <c r="P20" s="22"/>
      <c r="Q20" s="17"/>
      <c r="R20" s="281">
        <f>$B20</f>
      </c>
      <c r="S20" s="281"/>
      <c r="T20" s="389">
        <f>IF($B20="","",COUNTIF('様式 B-1（個人種目・男子）'!$T$10:$T$89,$B20))</f>
      </c>
      <c r="U20" s="389"/>
      <c r="V20" s="280">
        <f>IF($B20="","",COUNTIF('様式 B-2（個人種目・女子）'!$T$10:$T$89,$B20))</f>
      </c>
      <c r="W20" s="280"/>
      <c r="X20" s="17"/>
      <c r="Y20" s="17"/>
      <c r="AB20" s="17"/>
      <c r="AC20" s="17"/>
      <c r="AD20" s="17"/>
      <c r="AE20" s="17"/>
      <c r="AF20" s="17"/>
      <c r="AH20" s="17"/>
      <c r="AL20" s="17"/>
      <c r="AM20" s="17"/>
      <c r="AN20" s="17"/>
      <c r="AO20" s="17"/>
    </row>
    <row r="21" spans="1:34" s="16" customFormat="1" ht="27.75" customHeight="1" thickTop="1">
      <c r="A21" s="11"/>
      <c r="B21" s="11"/>
      <c r="C21" s="11"/>
      <c r="D21" s="30"/>
      <c r="E21" s="30"/>
      <c r="F21" s="23"/>
      <c r="G21" s="11"/>
      <c r="H21" s="11"/>
      <c r="I21" s="393" t="s">
        <v>4</v>
      </c>
      <c r="J21" s="393"/>
      <c r="K21" s="394"/>
      <c r="L21" s="390">
        <f>SUM(L17:O20)</f>
        <v>0</v>
      </c>
      <c r="M21" s="391"/>
      <c r="N21" s="391"/>
      <c r="O21" s="392"/>
      <c r="P21" s="22"/>
      <c r="Q21" s="17"/>
      <c r="R21" s="384" t="s">
        <v>561</v>
      </c>
      <c r="S21" s="385"/>
      <c r="T21" s="386">
        <f>SUM(T17:U19)+SUM(V17:W19)</f>
        <v>0</v>
      </c>
      <c r="U21" s="387"/>
      <c r="V21" s="387"/>
      <c r="W21" s="388"/>
      <c r="X21" s="23" t="s">
        <v>103</v>
      </c>
      <c r="Y21" s="17"/>
      <c r="AD21" s="17"/>
      <c r="AE21" s="17"/>
      <c r="AF21" s="17"/>
      <c r="AG21" s="17"/>
      <c r="AH21" s="17"/>
    </row>
    <row r="22" spans="1:34" s="16" customFormat="1" ht="27.75" customHeight="1">
      <c r="A22" s="206" t="s">
        <v>707</v>
      </c>
      <c r="B22" s="11"/>
      <c r="C22" s="11"/>
      <c r="D22" s="30"/>
      <c r="E22" s="30"/>
      <c r="F22" s="23"/>
      <c r="G22" s="11"/>
      <c r="H22" s="11"/>
      <c r="I22" s="23"/>
      <c r="J22" s="23"/>
      <c r="K22" s="23"/>
      <c r="L22" s="226"/>
      <c r="M22" s="226"/>
      <c r="N22" s="226"/>
      <c r="O22" s="226"/>
      <c r="P22" s="22"/>
      <c r="Q22" s="17"/>
      <c r="R22" s="225"/>
      <c r="S22" s="225"/>
      <c r="T22" s="227"/>
      <c r="U22" s="227"/>
      <c r="V22" s="227"/>
      <c r="W22" s="227"/>
      <c r="X22" s="23"/>
      <c r="Y22" s="17"/>
      <c r="AD22" s="17"/>
      <c r="AE22" s="17"/>
      <c r="AF22" s="17"/>
      <c r="AG22" s="17"/>
      <c r="AH22" s="17"/>
    </row>
    <row r="23" spans="1:25" s="16" customFormat="1" ht="27.75" customHeight="1" thickBot="1">
      <c r="A23" s="90" t="s">
        <v>706</v>
      </c>
      <c r="B23" s="18" t="s">
        <v>771</v>
      </c>
      <c r="C23" s="11"/>
      <c r="D23" s="18"/>
      <c r="H23" s="11"/>
      <c r="I23" s="33" t="s">
        <v>776</v>
      </c>
      <c r="M23" s="33"/>
      <c r="N23" s="206"/>
      <c r="Q23" s="17"/>
      <c r="S23" s="25"/>
      <c r="T23" s="17"/>
      <c r="U23" s="17"/>
      <c r="V23" s="17"/>
      <c r="W23" s="17"/>
      <c r="X23" s="17"/>
      <c r="Y23" s="17"/>
    </row>
    <row r="24" spans="1:43" s="16" customFormat="1" ht="27.75" customHeight="1" thickBot="1">
      <c r="A24" s="315" t="s">
        <v>772</v>
      </c>
      <c r="B24" s="315"/>
      <c r="C24" s="315"/>
      <c r="D24" s="316"/>
      <c r="E24" s="304">
        <f>COUNTA(J24,Q24,X24,AE24,AL24)</f>
        <v>0</v>
      </c>
      <c r="F24" s="305"/>
      <c r="G24" s="21" t="s">
        <v>404</v>
      </c>
      <c r="H24" s="21" t="s">
        <v>405</v>
      </c>
      <c r="I24" s="204">
        <v>1</v>
      </c>
      <c r="J24" s="271"/>
      <c r="K24" s="272"/>
      <c r="L24" s="273"/>
      <c r="M24" s="271"/>
      <c r="N24" s="272"/>
      <c r="O24" s="274"/>
      <c r="P24" s="205">
        <v>2</v>
      </c>
      <c r="Q24" s="271"/>
      <c r="R24" s="272"/>
      <c r="S24" s="273"/>
      <c r="T24" s="271"/>
      <c r="U24" s="272"/>
      <c r="V24" s="274"/>
      <c r="W24" s="205">
        <v>3</v>
      </c>
      <c r="X24" s="271"/>
      <c r="Y24" s="272"/>
      <c r="Z24" s="273"/>
      <c r="AA24" s="271"/>
      <c r="AB24" s="272"/>
      <c r="AC24" s="274"/>
      <c r="AD24" s="205">
        <v>4</v>
      </c>
      <c r="AE24" s="271"/>
      <c r="AF24" s="272"/>
      <c r="AG24" s="273"/>
      <c r="AH24" s="271"/>
      <c r="AI24" s="272"/>
      <c r="AJ24" s="274"/>
      <c r="AK24" s="205">
        <v>5</v>
      </c>
      <c r="AL24" s="271"/>
      <c r="AM24" s="272"/>
      <c r="AN24" s="273"/>
      <c r="AO24" s="271"/>
      <c r="AP24" s="272"/>
      <c r="AQ24" s="274"/>
    </row>
    <row r="25" spans="1:43" s="16" customFormat="1" ht="27.75" customHeight="1" thickBot="1">
      <c r="A25" s="315" t="s">
        <v>773</v>
      </c>
      <c r="B25" s="315"/>
      <c r="C25" s="315"/>
      <c r="D25" s="316"/>
      <c r="E25" s="304">
        <f>COUNTA(J25,Q25,X25,AE25,AL25)</f>
        <v>0</v>
      </c>
      <c r="F25" s="305"/>
      <c r="G25" s="21" t="s">
        <v>404</v>
      </c>
      <c r="H25" s="21" t="s">
        <v>405</v>
      </c>
      <c r="I25" s="204">
        <v>1</v>
      </c>
      <c r="J25" s="271"/>
      <c r="K25" s="272"/>
      <c r="L25" s="273"/>
      <c r="M25" s="271"/>
      <c r="N25" s="272"/>
      <c r="O25" s="274"/>
      <c r="P25" s="205">
        <v>2</v>
      </c>
      <c r="Q25" s="271"/>
      <c r="R25" s="272"/>
      <c r="S25" s="273"/>
      <c r="T25" s="271"/>
      <c r="U25" s="272"/>
      <c r="V25" s="274"/>
      <c r="W25" s="205">
        <v>3</v>
      </c>
      <c r="X25" s="271"/>
      <c r="Y25" s="272"/>
      <c r="Z25" s="273"/>
      <c r="AA25" s="271"/>
      <c r="AB25" s="272"/>
      <c r="AC25" s="274"/>
      <c r="AD25" s="205">
        <v>4</v>
      </c>
      <c r="AE25" s="271"/>
      <c r="AF25" s="272"/>
      <c r="AG25" s="273"/>
      <c r="AH25" s="271"/>
      <c r="AI25" s="272"/>
      <c r="AJ25" s="274"/>
      <c r="AK25" s="205">
        <v>5</v>
      </c>
      <c r="AL25" s="271"/>
      <c r="AM25" s="272"/>
      <c r="AN25" s="273"/>
      <c r="AO25" s="271"/>
      <c r="AP25" s="272"/>
      <c r="AQ25" s="275"/>
    </row>
    <row r="26" spans="1:43" s="16" customFormat="1" ht="27.75" customHeight="1" thickBot="1">
      <c r="A26" s="315" t="s">
        <v>774</v>
      </c>
      <c r="B26" s="315"/>
      <c r="C26" s="315"/>
      <c r="D26" s="316"/>
      <c r="E26" s="304">
        <f>COUNTA(J26,Q26,X26,AE26,AL26)</f>
        <v>0</v>
      </c>
      <c r="F26" s="305"/>
      <c r="G26" s="21" t="s">
        <v>404</v>
      </c>
      <c r="H26" s="21" t="s">
        <v>405</v>
      </c>
      <c r="I26" s="204">
        <v>1</v>
      </c>
      <c r="J26" s="271"/>
      <c r="K26" s="272"/>
      <c r="L26" s="273"/>
      <c r="M26" s="271"/>
      <c r="N26" s="272"/>
      <c r="O26" s="274"/>
      <c r="P26" s="205">
        <v>2</v>
      </c>
      <c r="Q26" s="271"/>
      <c r="R26" s="272"/>
      <c r="S26" s="273"/>
      <c r="T26" s="271"/>
      <c r="U26" s="272"/>
      <c r="V26" s="274"/>
      <c r="W26" s="205">
        <v>3</v>
      </c>
      <c r="X26" s="271"/>
      <c r="Y26" s="272"/>
      <c r="Z26" s="273"/>
      <c r="AA26" s="271"/>
      <c r="AB26" s="272"/>
      <c r="AC26" s="274"/>
      <c r="AD26" s="205">
        <v>4</v>
      </c>
      <c r="AE26" s="271"/>
      <c r="AF26" s="272"/>
      <c r="AG26" s="273"/>
      <c r="AH26" s="271"/>
      <c r="AI26" s="272"/>
      <c r="AJ26" s="274"/>
      <c r="AK26" s="205">
        <v>5</v>
      </c>
      <c r="AL26" s="271"/>
      <c r="AM26" s="272"/>
      <c r="AN26" s="273"/>
      <c r="AO26" s="271"/>
      <c r="AP26" s="272"/>
      <c r="AQ26" s="275"/>
    </row>
    <row r="27" spans="1:39" s="16" customFormat="1" ht="27.75" customHeight="1" thickBot="1">
      <c r="A27" s="90" t="s">
        <v>705</v>
      </c>
      <c r="B27" s="18" t="s">
        <v>702</v>
      </c>
      <c r="C27" s="169"/>
      <c r="D27" s="169"/>
      <c r="E27" s="169"/>
      <c r="F27" s="33" t="s">
        <v>115</v>
      </c>
      <c r="G27" s="11"/>
      <c r="J27" s="11"/>
      <c r="K27" s="11"/>
      <c r="L27" s="11"/>
      <c r="M27" s="11"/>
      <c r="N27" s="11"/>
      <c r="O27" s="11"/>
      <c r="T27" s="33" t="s">
        <v>708</v>
      </c>
      <c r="U27" s="18"/>
      <c r="V27" s="11"/>
      <c r="W27" s="11"/>
      <c r="X27" s="11"/>
      <c r="Y27" s="11"/>
      <c r="Z27" s="11"/>
      <c r="AA27" s="33"/>
      <c r="AB27" s="11"/>
      <c r="AC27" s="11"/>
      <c r="AD27" s="11"/>
      <c r="AE27" s="11"/>
      <c r="AF27" s="11"/>
      <c r="AG27" s="11"/>
      <c r="AH27" s="11"/>
      <c r="AI27" s="11"/>
      <c r="AJ27" s="11"/>
      <c r="AK27" s="11"/>
      <c r="AL27" s="11"/>
      <c r="AM27" s="11"/>
    </row>
    <row r="28" spans="1:43" s="16" customFormat="1" ht="27.75" customHeight="1" thickBot="1">
      <c r="A28" s="261">
        <f>AW72</f>
        <v>0</v>
      </c>
      <c r="B28" s="261"/>
      <c r="C28" s="261"/>
      <c r="D28" s="262"/>
      <c r="E28" s="457"/>
      <c r="F28" s="458"/>
      <c r="G28" s="459"/>
      <c r="H28" s="23">
        <f>AW73</f>
        <v>0</v>
      </c>
      <c r="I28" s="11"/>
      <c r="J28" s="263" t="str">
        <f>AW75</f>
        <v>Rボード貸出</v>
      </c>
      <c r="K28" s="263"/>
      <c r="L28" s="263"/>
      <c r="M28" s="264"/>
      <c r="N28" s="265"/>
      <c r="O28" s="266"/>
      <c r="P28" s="267"/>
      <c r="Q28" s="23" t="str">
        <f>AW76</f>
        <v>本</v>
      </c>
      <c r="T28" s="268" t="s">
        <v>753</v>
      </c>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70"/>
    </row>
    <row r="29" spans="1:36" s="16" customFormat="1" ht="27.75" customHeight="1">
      <c r="A29" s="11"/>
      <c r="B29" s="11"/>
      <c r="C29" s="11"/>
      <c r="D29" s="11"/>
      <c r="E29" s="11"/>
      <c r="F29" s="11"/>
      <c r="G29" s="11"/>
      <c r="H29" s="11"/>
      <c r="I29" s="11"/>
      <c r="J29" s="11"/>
      <c r="K29" s="17"/>
      <c r="L29" s="17"/>
      <c r="M29" s="17"/>
      <c r="N29" s="11"/>
      <c r="O29" s="17"/>
      <c r="P29" s="24"/>
      <c r="Q29" s="22"/>
      <c r="R29" s="22"/>
      <c r="S29" s="17"/>
      <c r="T29" s="17"/>
      <c r="U29" s="17"/>
      <c r="V29" s="17"/>
      <c r="W29" s="17"/>
      <c r="X29" s="17"/>
      <c r="Y29" s="17"/>
      <c r="Z29" s="17"/>
      <c r="AA29" s="17"/>
      <c r="AB29" s="17"/>
      <c r="AC29" s="17"/>
      <c r="AD29" s="17"/>
      <c r="AE29" s="17"/>
      <c r="AF29" s="17"/>
      <c r="AG29" s="17"/>
      <c r="AH29" s="17"/>
      <c r="AI29" s="17"/>
      <c r="AJ29" s="17"/>
    </row>
    <row r="30" spans="1:54" s="16" customFormat="1" ht="27.75" customHeight="1">
      <c r="A30" s="11"/>
      <c r="B30" s="11"/>
      <c r="C30" s="11"/>
      <c r="D30" s="11"/>
      <c r="E30" s="11"/>
      <c r="F30" s="11"/>
      <c r="G30" s="11"/>
      <c r="H30" s="11"/>
      <c r="I30" s="11"/>
      <c r="J30" s="11"/>
      <c r="K30" s="17"/>
      <c r="L30" s="17"/>
      <c r="M30" s="17"/>
      <c r="N30" s="11"/>
      <c r="O30" s="17"/>
      <c r="P30" s="24"/>
      <c r="Q30" s="22"/>
      <c r="R30" s="22"/>
      <c r="S30" s="17"/>
      <c r="T30" s="17"/>
      <c r="U30" s="17"/>
      <c r="V30" s="17"/>
      <c r="W30" s="17"/>
      <c r="X30" s="17"/>
      <c r="Y30" s="17"/>
      <c r="Z30" s="17"/>
      <c r="AA30" s="17"/>
      <c r="AB30" s="17"/>
      <c r="AC30" s="17"/>
      <c r="AD30" s="17"/>
      <c r="AE30" s="17"/>
      <c r="AF30" s="17"/>
      <c r="AG30" s="17"/>
      <c r="AH30" s="17"/>
      <c r="AI30" s="17"/>
      <c r="AJ30" s="17"/>
      <c r="AU30" s="105" t="s">
        <v>93</v>
      </c>
      <c r="AV30" s="7"/>
      <c r="AW30" s="7"/>
      <c r="AX30" s="7"/>
      <c r="AY30" s="7"/>
      <c r="AZ30" s="4"/>
      <c r="BA30" s="4"/>
      <c r="BB30" s="4"/>
    </row>
    <row r="31" spans="1:54" s="16" customFormat="1" ht="27.75" customHeight="1">
      <c r="A31" s="11"/>
      <c r="B31" s="11"/>
      <c r="C31" s="11"/>
      <c r="D31" s="11"/>
      <c r="E31" s="11"/>
      <c r="F31" s="11"/>
      <c r="G31" s="11"/>
      <c r="H31" s="11"/>
      <c r="I31" s="11"/>
      <c r="J31" s="11"/>
      <c r="K31" s="17"/>
      <c r="L31" s="17"/>
      <c r="M31" s="17"/>
      <c r="N31" s="11"/>
      <c r="O31" s="17"/>
      <c r="P31" s="24"/>
      <c r="Q31" s="22"/>
      <c r="R31" s="22"/>
      <c r="S31" s="17"/>
      <c r="T31" s="17"/>
      <c r="U31" s="17"/>
      <c r="V31" s="17"/>
      <c r="W31" s="17"/>
      <c r="X31" s="17"/>
      <c r="Y31" s="17"/>
      <c r="Z31" s="17"/>
      <c r="AA31" s="17"/>
      <c r="AB31" s="17"/>
      <c r="AC31" s="17"/>
      <c r="AD31" s="17"/>
      <c r="AE31" s="17"/>
      <c r="AF31" s="17"/>
      <c r="AG31" s="17"/>
      <c r="AH31" s="17"/>
      <c r="AI31" s="17"/>
      <c r="AJ31" s="17"/>
      <c r="AU31" s="7" t="s">
        <v>65</v>
      </c>
      <c r="AV31" s="7" t="s">
        <v>89</v>
      </c>
      <c r="AW31" s="7"/>
      <c r="AX31" s="103" t="s">
        <v>106</v>
      </c>
      <c r="AY31" s="7"/>
      <c r="AZ31" s="4"/>
      <c r="BA31" s="4"/>
      <c r="BB31" s="4"/>
    </row>
    <row r="32" spans="48:51" ht="27.75" customHeight="1">
      <c r="AV32" s="228" t="s">
        <v>778</v>
      </c>
      <c r="AW32" s="182"/>
      <c r="AX32" s="182"/>
      <c r="AY32" s="183"/>
    </row>
    <row r="33" ht="27.75" customHeight="1"/>
    <row r="34" spans="47:51" ht="27.75" customHeight="1">
      <c r="AU34" s="97" t="s">
        <v>82</v>
      </c>
      <c r="AV34" s="97" t="s">
        <v>355</v>
      </c>
      <c r="AW34" s="97"/>
      <c r="AX34" s="104" t="s">
        <v>105</v>
      </c>
      <c r="AY34" s="97"/>
    </row>
    <row r="35" spans="47:51" ht="27.75" customHeight="1">
      <c r="AU35" s="97"/>
      <c r="AV35" s="184"/>
      <c r="AW35" s="184"/>
      <c r="AX35" s="184"/>
      <c r="AY35" s="184"/>
    </row>
    <row r="36" spans="47:53" ht="27.75" customHeight="1">
      <c r="AU36" s="16"/>
      <c r="AV36" s="16"/>
      <c r="AW36" s="16"/>
      <c r="AX36" s="16"/>
      <c r="AY36" s="16"/>
      <c r="AZ36" s="16"/>
      <c r="BA36" s="16"/>
    </row>
    <row r="37" spans="47:48" ht="27.75" customHeight="1">
      <c r="AU37" s="7" t="s">
        <v>372</v>
      </c>
      <c r="AV37" s="7" t="s">
        <v>78</v>
      </c>
    </row>
    <row r="38" spans="48:50" ht="27.75" customHeight="1">
      <c r="AV38" s="185">
        <v>45466</v>
      </c>
      <c r="AX38" s="103" t="s">
        <v>411</v>
      </c>
    </row>
    <row r="39" spans="48:54" ht="27.75" customHeight="1">
      <c r="AV39" s="98">
        <f>IF(AV35="","",AV35)</f>
      </c>
      <c r="AW39" s="186"/>
      <c r="AX39" s="103" t="s">
        <v>88</v>
      </c>
      <c r="BB39" s="16"/>
    </row>
    <row r="40" spans="48:50" ht="27.75" customHeight="1">
      <c r="AV40" s="98">
        <f>IF(AW35="","",AW35)</f>
      </c>
      <c r="AW40" s="186"/>
      <c r="AX40" s="103" t="s">
        <v>83</v>
      </c>
    </row>
    <row r="41" spans="47:51" ht="27.75" customHeight="1">
      <c r="AU41" s="97"/>
      <c r="AV41" s="99">
        <f>IF(AX35="","",AX35)</f>
      </c>
      <c r="AW41" s="186"/>
      <c r="AX41" s="97"/>
      <c r="AY41" s="97"/>
    </row>
    <row r="42" spans="47:51" ht="27.75" customHeight="1">
      <c r="AU42" s="97"/>
      <c r="AV42" s="97">
        <f>IF(AY35="","",AY35)</f>
      </c>
      <c r="AW42" s="186"/>
      <c r="AX42" s="97"/>
      <c r="AY42" s="97"/>
    </row>
    <row r="43" spans="47:51" ht="27.75" customHeight="1">
      <c r="AU43" s="97"/>
      <c r="AV43" s="97"/>
      <c r="AW43" s="114"/>
      <c r="AX43" s="97"/>
      <c r="AY43" s="97"/>
    </row>
    <row r="44" spans="47:53" ht="27.75" customHeight="1">
      <c r="AU44" s="97" t="s">
        <v>67</v>
      </c>
      <c r="AV44" s="97" t="s">
        <v>373</v>
      </c>
      <c r="AW44" s="97"/>
      <c r="AX44" s="103" t="s">
        <v>356</v>
      </c>
      <c r="AY44" s="97"/>
      <c r="AZ44" s="97"/>
      <c r="BA44" s="16"/>
    </row>
    <row r="45" spans="47:53" ht="27.75" customHeight="1">
      <c r="AU45" s="97"/>
      <c r="AV45" s="228" t="s">
        <v>779</v>
      </c>
      <c r="AW45" s="187"/>
      <c r="AX45" s="187"/>
      <c r="AY45" s="188"/>
      <c r="AZ45" s="97"/>
      <c r="BA45" s="16"/>
    </row>
    <row r="46" spans="47:53" ht="27.75" customHeight="1">
      <c r="AU46" s="16"/>
      <c r="AV46" s="16"/>
      <c r="AW46" s="16"/>
      <c r="AX46" s="16"/>
      <c r="AY46" s="16"/>
      <c r="AZ46" s="16"/>
      <c r="BA46" s="16"/>
    </row>
    <row r="47" spans="47:51" ht="27.75" customHeight="1">
      <c r="AU47" s="97" t="s">
        <v>79</v>
      </c>
      <c r="AV47" s="97" t="s">
        <v>374</v>
      </c>
      <c r="AW47" s="97"/>
      <c r="AX47" s="97"/>
      <c r="AY47" s="97"/>
    </row>
    <row r="48" spans="47:53" ht="27.75" customHeight="1">
      <c r="AU48" s="97"/>
      <c r="AV48" s="100" t="s">
        <v>80</v>
      </c>
      <c r="AW48" s="189" t="s">
        <v>690</v>
      </c>
      <c r="AX48" s="190" t="s">
        <v>692</v>
      </c>
      <c r="AY48" s="191" t="s">
        <v>693</v>
      </c>
      <c r="AZ48" s="16"/>
      <c r="BA48" s="16"/>
    </row>
    <row r="49" spans="48:54" ht="27.75" customHeight="1">
      <c r="AV49" s="101" t="s">
        <v>81</v>
      </c>
      <c r="AW49" s="192" t="s">
        <v>691</v>
      </c>
      <c r="AX49" s="190" t="s">
        <v>694</v>
      </c>
      <c r="AY49" s="191" t="s">
        <v>695</v>
      </c>
      <c r="AZ49" s="16"/>
      <c r="BA49" s="16"/>
      <c r="BB49" s="16"/>
    </row>
    <row r="50" spans="47:54" ht="27.75" customHeight="1">
      <c r="AU50" s="16"/>
      <c r="AV50" s="16"/>
      <c r="AW50" s="16"/>
      <c r="AX50" s="16"/>
      <c r="AY50" s="16"/>
      <c r="AZ50" s="16"/>
      <c r="BA50" s="16"/>
      <c r="BB50" s="16"/>
    </row>
    <row r="51" spans="47:54" ht="27.75" customHeight="1">
      <c r="AU51" s="97" t="s">
        <v>85</v>
      </c>
      <c r="AV51" s="97" t="s">
        <v>450</v>
      </c>
      <c r="AW51" s="97"/>
      <c r="AX51" s="97"/>
      <c r="AY51" s="97"/>
      <c r="AZ51" s="16"/>
      <c r="BA51" s="16"/>
      <c r="BB51" s="16"/>
    </row>
    <row r="52" spans="47:54" ht="27.75" customHeight="1">
      <c r="AU52" s="97"/>
      <c r="AV52" s="102" t="s">
        <v>49</v>
      </c>
      <c r="AW52" s="193" t="s">
        <v>672</v>
      </c>
      <c r="AX52" s="194">
        <v>5000</v>
      </c>
      <c r="AY52" s="97"/>
      <c r="AZ52" s="16"/>
      <c r="BA52" s="16"/>
      <c r="BB52" s="16"/>
    </row>
    <row r="53" spans="47:54" ht="27.75" customHeight="1">
      <c r="AU53" s="97"/>
      <c r="AV53" s="102" t="s">
        <v>86</v>
      </c>
      <c r="AW53" s="193" t="s">
        <v>703</v>
      </c>
      <c r="AX53" s="194">
        <v>3000</v>
      </c>
      <c r="AY53" s="103" t="s">
        <v>352</v>
      </c>
      <c r="AZ53" s="16"/>
      <c r="BA53" s="16"/>
      <c r="BB53" s="16"/>
    </row>
    <row r="54" spans="47:54" ht="27.75" customHeight="1">
      <c r="AU54" s="97"/>
      <c r="AV54" s="102" t="s">
        <v>84</v>
      </c>
      <c r="AW54" s="193" t="s">
        <v>715</v>
      </c>
      <c r="AX54" s="194">
        <v>3000</v>
      </c>
      <c r="AY54" s="97"/>
      <c r="AZ54" s="16"/>
      <c r="BA54" s="16"/>
      <c r="BB54" s="16"/>
    </row>
    <row r="55" spans="47:54" ht="27.75" customHeight="1">
      <c r="AU55" s="16"/>
      <c r="AV55" s="100" t="s">
        <v>382</v>
      </c>
      <c r="AW55" s="193"/>
      <c r="AX55" s="194"/>
      <c r="AY55" s="103" t="s">
        <v>351</v>
      </c>
      <c r="AZ55" s="16"/>
      <c r="BA55" s="16"/>
      <c r="BB55" s="16"/>
    </row>
    <row r="56" spans="47:54" ht="27.75" customHeight="1">
      <c r="AU56" s="16"/>
      <c r="AV56" s="16"/>
      <c r="AW56" s="16"/>
      <c r="AX56" s="16"/>
      <c r="AY56" s="16"/>
      <c r="AZ56" s="16"/>
      <c r="BA56" s="16"/>
      <c r="BB56" s="16"/>
    </row>
    <row r="57" spans="47:54" ht="27.75" customHeight="1">
      <c r="AU57" s="97" t="s">
        <v>87</v>
      </c>
      <c r="AV57" s="97" t="s">
        <v>102</v>
      </c>
      <c r="AW57" s="97"/>
      <c r="AX57" s="103"/>
      <c r="AY57" s="103" t="s">
        <v>562</v>
      </c>
      <c r="AZ57" s="16"/>
      <c r="BA57" s="16"/>
      <c r="BB57" s="16"/>
    </row>
    <row r="58" spans="47:54" ht="27.75" customHeight="1">
      <c r="AU58" s="16"/>
      <c r="AV58" s="100" t="s">
        <v>314</v>
      </c>
      <c r="AW58" s="195"/>
      <c r="AX58" s="196"/>
      <c r="AY58" s="103" t="s">
        <v>101</v>
      </c>
      <c r="AZ58" s="16"/>
      <c r="BA58" s="16"/>
      <c r="BB58" s="16"/>
    </row>
    <row r="59" spans="47:54" ht="27.75" customHeight="1">
      <c r="AU59" s="97"/>
      <c r="AV59" s="193"/>
      <c r="AW59" s="193"/>
      <c r="AX59" s="193"/>
      <c r="AY59" s="193"/>
      <c r="AZ59" s="193"/>
      <c r="BA59" s="193"/>
      <c r="BB59" s="16"/>
    </row>
    <row r="60" spans="47:54" ht="27.75" customHeight="1">
      <c r="AU60" s="97"/>
      <c r="AV60" s="97"/>
      <c r="AW60" s="97"/>
      <c r="AX60" s="97"/>
      <c r="AY60" s="97"/>
      <c r="AZ60" s="16"/>
      <c r="BA60" s="16"/>
      <c r="BB60" s="16"/>
    </row>
    <row r="61" spans="47:48" ht="27.75" customHeight="1">
      <c r="AU61" s="7" t="s">
        <v>104</v>
      </c>
      <c r="AV61" s="7" t="s">
        <v>107</v>
      </c>
    </row>
    <row r="62" spans="48:50" ht="27.75" customHeight="1">
      <c r="AV62" s="101" t="s">
        <v>108</v>
      </c>
      <c r="AW62" s="197" t="s">
        <v>109</v>
      </c>
      <c r="AX62" s="7" t="s">
        <v>545</v>
      </c>
    </row>
    <row r="63" ht="27.75" customHeight="1">
      <c r="AW63" s="7" t="s">
        <v>110</v>
      </c>
    </row>
    <row r="64" spans="49:50" ht="27.75" customHeight="1">
      <c r="AW64" s="197">
        <f>IF(T21&gt;=41,"3～5",IF(T21&gt;=21,2,IF(T21&gt;=5,1,0)))</f>
        <v>0</v>
      </c>
      <c r="AX64" s="7" t="s">
        <v>353</v>
      </c>
    </row>
    <row r="65" ht="27.75" customHeight="1">
      <c r="AW65" s="7" t="s">
        <v>357</v>
      </c>
    </row>
    <row r="66" spans="49:51" ht="27.75" customHeight="1">
      <c r="AW66" s="174" t="s">
        <v>543</v>
      </c>
      <c r="AX66" s="111" t="s">
        <v>111</v>
      </c>
      <c r="AY66" s="175" t="s">
        <v>544</v>
      </c>
    </row>
    <row r="67" spans="49:51" ht="27.75" customHeight="1">
      <c r="AW67" s="174" t="s">
        <v>540</v>
      </c>
      <c r="AX67" s="111" t="s">
        <v>112</v>
      </c>
      <c r="AY67" s="175" t="s">
        <v>114</v>
      </c>
    </row>
    <row r="68" spans="49:50" ht="27.75" customHeight="1">
      <c r="AW68" s="174" t="s">
        <v>541</v>
      </c>
      <c r="AX68" s="111" t="s">
        <v>113</v>
      </c>
    </row>
    <row r="69" spans="49:50" ht="27.75" customHeight="1">
      <c r="AW69" s="174" t="s">
        <v>542</v>
      </c>
      <c r="AX69" s="111" t="s">
        <v>671</v>
      </c>
    </row>
    <row r="70" ht="27.75" customHeight="1"/>
    <row r="71" spans="47:53" ht="27.75" customHeight="1">
      <c r="AU71" s="97" t="s">
        <v>407</v>
      </c>
      <c r="AV71" s="97" t="s">
        <v>340</v>
      </c>
      <c r="AW71" s="97"/>
      <c r="AY71" s="4"/>
      <c r="AZ71" s="16"/>
      <c r="BA71" s="16"/>
    </row>
    <row r="72" spans="48:51" ht="27.75" customHeight="1">
      <c r="AV72" s="101" t="s">
        <v>546</v>
      </c>
      <c r="AW72" s="198"/>
      <c r="AX72" s="199"/>
      <c r="AY72" s="103" t="s">
        <v>419</v>
      </c>
    </row>
    <row r="73" spans="48:51" ht="27.75" customHeight="1">
      <c r="AV73" s="101" t="s">
        <v>547</v>
      </c>
      <c r="AW73" s="200"/>
      <c r="AY73" s="103" t="s">
        <v>315</v>
      </c>
    </row>
    <row r="74" ht="27.75" customHeight="1"/>
    <row r="75" spans="48:51" ht="27.75" customHeight="1">
      <c r="AV75" s="101" t="s">
        <v>548</v>
      </c>
      <c r="AW75" s="198" t="s">
        <v>688</v>
      </c>
      <c r="AX75" s="199"/>
      <c r="AY75" s="103" t="s">
        <v>550</v>
      </c>
    </row>
    <row r="76" spans="48:51" ht="27.75" customHeight="1">
      <c r="AV76" s="101" t="s">
        <v>549</v>
      </c>
      <c r="AW76" s="200" t="s">
        <v>687</v>
      </c>
      <c r="AY76" s="103" t="s">
        <v>315</v>
      </c>
    </row>
    <row r="77" ht="27.75" customHeight="1"/>
    <row r="78" ht="27.75" customHeight="1"/>
    <row r="79" ht="27.75" customHeight="1"/>
    <row r="80" ht="27.75" customHeight="1"/>
  </sheetData>
  <sheetProtection/>
  <mergeCells count="138">
    <mergeCell ref="X26:Z26"/>
    <mergeCell ref="AA26:AC26"/>
    <mergeCell ref="AE26:AG26"/>
    <mergeCell ref="AH26:AJ26"/>
    <mergeCell ref="AL26:AN26"/>
    <mergeCell ref="AO26:AQ26"/>
    <mergeCell ref="A26:D26"/>
    <mergeCell ref="E26:F26"/>
    <mergeCell ref="J26:L26"/>
    <mergeCell ref="M26:O26"/>
    <mergeCell ref="Q26:S26"/>
    <mergeCell ref="T26:V26"/>
    <mergeCell ref="A25:D25"/>
    <mergeCell ref="E25:F25"/>
    <mergeCell ref="J25:L25"/>
    <mergeCell ref="M25:O25"/>
    <mergeCell ref="Q25:S25"/>
    <mergeCell ref="AH19:AI19"/>
    <mergeCell ref="I21:K21"/>
    <mergeCell ref="I20:J20"/>
    <mergeCell ref="J24:L24"/>
    <mergeCell ref="X25:Z25"/>
    <mergeCell ref="AA25:AC25"/>
    <mergeCell ref="AE25:AG25"/>
    <mergeCell ref="AJ19:AK19"/>
    <mergeCell ref="L19:O19"/>
    <mergeCell ref="R21:S21"/>
    <mergeCell ref="T21:W21"/>
    <mergeCell ref="T20:U20"/>
    <mergeCell ref="L21:O21"/>
    <mergeCell ref="AF19:AG19"/>
    <mergeCell ref="R19:S19"/>
    <mergeCell ref="AK11:AN11"/>
    <mergeCell ref="G2:J2"/>
    <mergeCell ref="A8:C8"/>
    <mergeCell ref="I11:J11"/>
    <mergeCell ref="S11:T11"/>
    <mergeCell ref="W11:X11"/>
    <mergeCell ref="AL1:AN2"/>
    <mergeCell ref="K11:N11"/>
    <mergeCell ref="W7:AA7"/>
    <mergeCell ref="W8:AA8"/>
    <mergeCell ref="AG7:AK8"/>
    <mergeCell ref="AB7:AE7"/>
    <mergeCell ref="AB8:AE8"/>
    <mergeCell ref="A1:J1"/>
    <mergeCell ref="D17:E17"/>
    <mergeCell ref="D12:F12"/>
    <mergeCell ref="T16:U16"/>
    <mergeCell ref="I17:J17"/>
    <mergeCell ref="R16:S16"/>
    <mergeCell ref="AE13:AQ13"/>
    <mergeCell ref="AG11:AJ11"/>
    <mergeCell ref="V18:W18"/>
    <mergeCell ref="AO1:AQ2"/>
    <mergeCell ref="AE11:AF11"/>
    <mergeCell ref="M3:O3"/>
    <mergeCell ref="M1:AJ1"/>
    <mergeCell ref="P3:AJ3"/>
    <mergeCell ref="AO11:AP11"/>
    <mergeCell ref="W12:X12"/>
    <mergeCell ref="W13:X13"/>
    <mergeCell ref="Y11:AA11"/>
    <mergeCell ref="R18:S18"/>
    <mergeCell ref="AB11:AD11"/>
    <mergeCell ref="B18:C18"/>
    <mergeCell ref="B17:C17"/>
    <mergeCell ref="R17:S17"/>
    <mergeCell ref="D18:E18"/>
    <mergeCell ref="AC13:AD13"/>
    <mergeCell ref="V16:W16"/>
    <mergeCell ref="Z12:AB12"/>
    <mergeCell ref="D7:U7"/>
    <mergeCell ref="D8:U8"/>
    <mergeCell ref="A12:B12"/>
    <mergeCell ref="A13:B13"/>
    <mergeCell ref="C13:F13"/>
    <mergeCell ref="G13:H13"/>
    <mergeCell ref="G12:U12"/>
    <mergeCell ref="B19:C19"/>
    <mergeCell ref="D19:E19"/>
    <mergeCell ref="G19:H19"/>
    <mergeCell ref="B20:C20"/>
    <mergeCell ref="D20:E20"/>
    <mergeCell ref="G20:H20"/>
    <mergeCell ref="E24:F24"/>
    <mergeCell ref="A2:C2"/>
    <mergeCell ref="E2:F2"/>
    <mergeCell ref="C11:E11"/>
    <mergeCell ref="F11:H11"/>
    <mergeCell ref="A7:C7"/>
    <mergeCell ref="A11:B11"/>
    <mergeCell ref="G17:H17"/>
    <mergeCell ref="G18:H18"/>
    <mergeCell ref="A24:D24"/>
    <mergeCell ref="I19:J19"/>
    <mergeCell ref="L18:O18"/>
    <mergeCell ref="L17:O17"/>
    <mergeCell ref="O11:R11"/>
    <mergeCell ref="I18:J18"/>
    <mergeCell ref="I13:U13"/>
    <mergeCell ref="T17:U17"/>
    <mergeCell ref="T18:U18"/>
    <mergeCell ref="T19:U19"/>
    <mergeCell ref="Y13:AB13"/>
    <mergeCell ref="V17:W17"/>
    <mergeCell ref="Z19:AA19"/>
    <mergeCell ref="AB19:AC19"/>
    <mergeCell ref="AC12:AQ12"/>
    <mergeCell ref="AH18:AI18"/>
    <mergeCell ref="AD19:AE19"/>
    <mergeCell ref="M24:O24"/>
    <mergeCell ref="Q24:S24"/>
    <mergeCell ref="T24:V24"/>
    <mergeCell ref="V19:W19"/>
    <mergeCell ref="V20:W20"/>
    <mergeCell ref="R20:S20"/>
    <mergeCell ref="L20:O20"/>
    <mergeCell ref="AO24:AQ24"/>
    <mergeCell ref="T25:V25"/>
    <mergeCell ref="AL25:AN25"/>
    <mergeCell ref="AO25:AQ25"/>
    <mergeCell ref="AH25:AJ25"/>
    <mergeCell ref="Z18:AA18"/>
    <mergeCell ref="AB18:AC18"/>
    <mergeCell ref="AD18:AE18"/>
    <mergeCell ref="AJ18:AK18"/>
    <mergeCell ref="AF18:AG18"/>
    <mergeCell ref="A28:D28"/>
    <mergeCell ref="E28:G28"/>
    <mergeCell ref="J28:M28"/>
    <mergeCell ref="N28:P28"/>
    <mergeCell ref="T28:AQ28"/>
    <mergeCell ref="X24:Z24"/>
    <mergeCell ref="AA24:AC24"/>
    <mergeCell ref="AE24:AG24"/>
    <mergeCell ref="AH24:AJ24"/>
    <mergeCell ref="AL24:AN24"/>
  </mergeCells>
  <dataValidations count="10">
    <dataValidation allowBlank="1" showInputMessage="1" showErrorMessage="1" imeMode="off" sqref="AF19 AD19 N28:P28 E28:G28 I13 L17:L22 AB19 Z12 Z19 C13:F13 D12 T17:T22 Y13:AB13 G2 U17:W20 G17:G22 AE13 AJ19 AH19"/>
    <dataValidation type="list" allowBlank="1" showInputMessage="1" sqref="AW62">
      <formula1>"○義務あり,×義務なし"</formula1>
    </dataValidation>
    <dataValidation type="list" allowBlank="1" showInputMessage="1" showErrorMessage="1" imeMode="off" sqref="U11 AQ11">
      <formula1>"男,女"</formula1>
    </dataValidation>
    <dataValidation allowBlank="1" showInputMessage="1" showErrorMessage="1" imeMode="hiragana" sqref="AB11 AE24:AE26 X24:X26 AA24:AA26 T24:T26 AO24:AO26 M24:M26 Q24:Q26 J24:J26 AH24:AH26 AL24:AL26 A8 AC12 F11 D7:D8 G12 Y11 C11 T28:AQ28"/>
    <dataValidation allowBlank="1" showInputMessage="1" showErrorMessage="1" imeMode="halfKatakana" sqref="AK11 AG11 K11 O11"/>
    <dataValidation allowBlank="1" showErrorMessage="1" imeMode="off" sqref="V7"/>
    <dataValidation allowBlank="1" showErrorMessage="1" imeMode="hiragana" sqref="V8"/>
    <dataValidation type="list" allowBlank="1" showInputMessage="1" showErrorMessage="1" imeMode="off" sqref="AB7">
      <formula1>$AX$48:$AY$48</formula1>
    </dataValidation>
    <dataValidation type="list" allowBlank="1" showInputMessage="1" showErrorMessage="1" imeMode="off" sqref="AB8">
      <formula1>$AX$49:$AY$49</formula1>
    </dataValidation>
    <dataValidation type="list" allowBlank="1" showInputMessage="1" showErrorMessage="1" imeMode="off" sqref="AG7">
      <formula1>$AV$35:$AY$35</formula1>
    </dataValidation>
  </dataValidation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70" r:id="rId1"/>
  <headerFooter>
    <oddHeader>&amp;L&amp;"ＭＳ ゴシック,標準"&amp;12&amp;D &amp;T&amp;R&amp;"ＭＳ ゴシック,標準"&amp;12&lt; &amp;P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Z114"/>
  <sheetViews>
    <sheetView view="pageBreakPreview" zoomScale="70" zoomScaleNormal="55" zoomScaleSheetLayoutView="70" workbookViewId="0" topLeftCell="H3">
      <selection activeCell="Y18" sqref="Y18"/>
    </sheetView>
  </sheetViews>
  <sheetFormatPr defaultColWidth="9.00390625" defaultRowHeight="13.5"/>
  <cols>
    <col min="1" max="2" width="6.625" style="71" hidden="1" customWidth="1"/>
    <col min="3" max="3" width="15.625" style="71" hidden="1" customWidth="1"/>
    <col min="4" max="5" width="20.625" style="71" hidden="1" customWidth="1"/>
    <col min="6" max="6" width="10.625" style="71" hidden="1" customWidth="1"/>
    <col min="7" max="7" width="5.625" style="71" hidden="1" customWidth="1"/>
    <col min="8" max="8" width="5.625" style="71" customWidth="1"/>
    <col min="9" max="10" width="10.625" style="71" customWidth="1"/>
    <col min="11" max="12" width="12.625" style="71" customWidth="1"/>
    <col min="13" max="13" width="5.625" style="71" customWidth="1"/>
    <col min="14" max="14" width="10.625" style="71" customWidth="1"/>
    <col min="15" max="18" width="10.625" style="71" hidden="1" customWidth="1"/>
    <col min="19" max="19" width="8.125" style="71" customWidth="1"/>
    <col min="20" max="20" width="8.625" style="71" customWidth="1"/>
    <col min="21" max="21" width="12.625" style="71" customWidth="1"/>
    <col min="22" max="22" width="8.625" style="71" hidden="1" customWidth="1"/>
    <col min="23" max="23" width="12.625" style="71" customWidth="1"/>
    <col min="24" max="24" width="5.625" style="71" customWidth="1"/>
    <col min="25" max="26" width="10.625" style="71" customWidth="1"/>
    <col min="27" max="29" width="11.875" style="71" hidden="1" customWidth="1"/>
    <col min="30" max="35" width="10.625" style="71" customWidth="1"/>
    <col min="36" max="36" width="10.75390625" style="71" customWidth="1"/>
    <col min="37" max="41" width="11.125" style="71" customWidth="1"/>
    <col min="42" max="49" width="11.125" style="71" hidden="1" customWidth="1"/>
    <col min="50" max="76" width="5.625" style="71" customWidth="1"/>
    <col min="77" max="16384" width="9.00390625" style="71" customWidth="1"/>
  </cols>
  <sheetData>
    <row r="1" spans="1:49" s="85" customFormat="1" ht="24" customHeight="1" hidden="1">
      <c r="A1" s="89" t="s">
        <v>51</v>
      </c>
      <c r="B1" s="89" t="s">
        <v>51</v>
      </c>
      <c r="C1" s="89" t="s">
        <v>51</v>
      </c>
      <c r="D1" s="89" t="s">
        <v>51</v>
      </c>
      <c r="E1" s="89" t="s">
        <v>51</v>
      </c>
      <c r="F1" s="89" t="s">
        <v>51</v>
      </c>
      <c r="G1" s="89" t="s">
        <v>51</v>
      </c>
      <c r="H1" s="88" t="s">
        <v>52</v>
      </c>
      <c r="I1" s="88" t="s">
        <v>52</v>
      </c>
      <c r="J1" s="88" t="s">
        <v>52</v>
      </c>
      <c r="K1" s="88" t="s">
        <v>52</v>
      </c>
      <c r="L1" s="88" t="s">
        <v>52</v>
      </c>
      <c r="M1" s="88" t="s">
        <v>52</v>
      </c>
      <c r="N1" s="85" t="s">
        <v>53</v>
      </c>
      <c r="O1" s="85" t="s">
        <v>53</v>
      </c>
      <c r="P1" s="89" t="s">
        <v>51</v>
      </c>
      <c r="Q1" s="89" t="s">
        <v>51</v>
      </c>
      <c r="R1" s="89" t="s">
        <v>51</v>
      </c>
      <c r="S1" s="89"/>
      <c r="T1" s="88" t="s">
        <v>57</v>
      </c>
      <c r="U1" s="85" t="s">
        <v>53</v>
      </c>
      <c r="V1" s="85" t="s">
        <v>53</v>
      </c>
      <c r="W1" s="88" t="s">
        <v>52</v>
      </c>
      <c r="X1" s="88" t="s">
        <v>52</v>
      </c>
      <c r="Y1" s="88"/>
      <c r="Z1" s="88"/>
      <c r="AA1" s="88"/>
      <c r="AB1" s="85" t="s">
        <v>58</v>
      </c>
      <c r="AC1" s="85" t="s">
        <v>53</v>
      </c>
      <c r="AD1" s="85" t="s">
        <v>53</v>
      </c>
      <c r="AE1" s="85" t="s">
        <v>53</v>
      </c>
      <c r="AF1" s="85" t="s">
        <v>53</v>
      </c>
      <c r="AG1" s="85" t="s">
        <v>53</v>
      </c>
      <c r="AH1" s="85" t="s">
        <v>53</v>
      </c>
      <c r="AI1" s="85" t="s">
        <v>53</v>
      </c>
      <c r="AJ1" s="85" t="s">
        <v>53</v>
      </c>
      <c r="AK1" s="85" t="s">
        <v>54</v>
      </c>
      <c r="AL1" s="85" t="s">
        <v>54</v>
      </c>
      <c r="AM1" s="85" t="s">
        <v>54</v>
      </c>
      <c r="AN1" s="88" t="s">
        <v>52</v>
      </c>
      <c r="AO1" s="88" t="s">
        <v>52</v>
      </c>
      <c r="AP1" s="88" t="s">
        <v>52</v>
      </c>
      <c r="AQ1" s="89" t="s">
        <v>51</v>
      </c>
      <c r="AR1" s="89" t="s">
        <v>51</v>
      </c>
      <c r="AS1" s="89" t="s">
        <v>51</v>
      </c>
      <c r="AT1" s="89" t="s">
        <v>51</v>
      </c>
      <c r="AU1" s="89" t="s">
        <v>51</v>
      </c>
      <c r="AV1" s="89" t="s">
        <v>51</v>
      </c>
      <c r="AW1" s="89" t="s">
        <v>51</v>
      </c>
    </row>
    <row r="2" spans="1:49" s="110" customFormat="1" ht="24" customHeight="1" hidden="1">
      <c r="A2" s="108" t="s">
        <v>500</v>
      </c>
      <c r="B2" s="108" t="s">
        <v>501</v>
      </c>
      <c r="C2" s="108" t="s">
        <v>502</v>
      </c>
      <c r="D2" s="108" t="s">
        <v>503</v>
      </c>
      <c r="E2" s="108" t="s">
        <v>504</v>
      </c>
      <c r="F2" s="108" t="s">
        <v>505</v>
      </c>
      <c r="G2" s="108" t="s">
        <v>506</v>
      </c>
      <c r="H2" s="109" t="s">
        <v>507</v>
      </c>
      <c r="I2" s="109" t="s">
        <v>508</v>
      </c>
      <c r="J2" s="109" t="s">
        <v>509</v>
      </c>
      <c r="K2" s="109" t="s">
        <v>510</v>
      </c>
      <c r="L2" s="109" t="s">
        <v>511</v>
      </c>
      <c r="M2" s="109" t="s">
        <v>512</v>
      </c>
      <c r="N2" s="110" t="s">
        <v>513</v>
      </c>
      <c r="O2" s="110" t="s">
        <v>514</v>
      </c>
      <c r="P2" s="108" t="s">
        <v>515</v>
      </c>
      <c r="Q2" s="108" t="s">
        <v>516</v>
      </c>
      <c r="R2" s="108" t="s">
        <v>517</v>
      </c>
      <c r="S2" s="108"/>
      <c r="T2" s="109" t="s">
        <v>518</v>
      </c>
      <c r="U2" s="110" t="s">
        <v>519</v>
      </c>
      <c r="V2" s="110" t="s">
        <v>390</v>
      </c>
      <c r="W2" s="109" t="s">
        <v>391</v>
      </c>
      <c r="X2" s="109" t="s">
        <v>392</v>
      </c>
      <c r="Y2" s="109"/>
      <c r="Z2" s="109"/>
      <c r="AA2" s="109"/>
      <c r="AB2" s="110" t="s">
        <v>393</v>
      </c>
      <c r="AC2" s="110" t="s">
        <v>394</v>
      </c>
      <c r="AD2" s="110" t="s">
        <v>520</v>
      </c>
      <c r="AE2" s="110" t="s">
        <v>521</v>
      </c>
      <c r="AF2" s="110" t="s">
        <v>522</v>
      </c>
      <c r="AG2" s="110" t="s">
        <v>523</v>
      </c>
      <c r="AH2" s="110" t="s">
        <v>524</v>
      </c>
      <c r="AI2" s="110" t="s">
        <v>525</v>
      </c>
      <c r="AJ2" s="110" t="s">
        <v>526</v>
      </c>
      <c r="AK2" s="110" t="s">
        <v>395</v>
      </c>
      <c r="AL2" s="110" t="s">
        <v>527</v>
      </c>
      <c r="AM2" s="110" t="s">
        <v>528</v>
      </c>
      <c r="AN2" s="109" t="s">
        <v>529</v>
      </c>
      <c r="AO2" s="109" t="s">
        <v>530</v>
      </c>
      <c r="AP2" s="109" t="s">
        <v>531</v>
      </c>
      <c r="AQ2" s="108" t="s">
        <v>532</v>
      </c>
      <c r="AR2" s="108" t="s">
        <v>533</v>
      </c>
      <c r="AS2" s="108" t="s">
        <v>534</v>
      </c>
      <c r="AT2" s="108" t="s">
        <v>535</v>
      </c>
      <c r="AU2" s="108" t="s">
        <v>536</v>
      </c>
      <c r="AV2" s="108" t="s">
        <v>537</v>
      </c>
      <c r="AW2" s="108" t="s">
        <v>552</v>
      </c>
    </row>
    <row r="3" spans="1:39" s="55" customFormat="1" ht="24" customHeight="1">
      <c r="A3" s="52"/>
      <c r="B3" s="53"/>
      <c r="C3" s="53"/>
      <c r="D3" s="53"/>
      <c r="E3" s="53"/>
      <c r="F3" s="54"/>
      <c r="G3" s="52"/>
      <c r="H3" s="400" t="s">
        <v>570</v>
      </c>
      <c r="I3" s="400"/>
      <c r="J3" s="400"/>
      <c r="K3" s="400"/>
      <c r="L3" s="400"/>
      <c r="M3" s="54"/>
      <c r="N3" s="54"/>
      <c r="O3" s="52"/>
      <c r="P3" s="52"/>
      <c r="Q3" s="52"/>
      <c r="R3" s="52"/>
      <c r="S3" s="52"/>
      <c r="T3" s="54"/>
      <c r="U3" s="52"/>
      <c r="V3" s="53"/>
      <c r="X3" s="173"/>
      <c r="Y3" s="173"/>
      <c r="Z3" s="173"/>
      <c r="AA3" s="173"/>
      <c r="AB3" s="173"/>
      <c r="AC3" s="173"/>
      <c r="AD3" s="401" t="str">
        <f>ASC('様式 WA-1（集計作業用）'!C6)</f>
        <v>0</v>
      </c>
      <c r="AE3" s="401"/>
      <c r="AF3" s="401"/>
      <c r="AG3" s="401"/>
      <c r="AH3" s="399">
        <f>IF('様式 A-1（チーム情報）'!AG7="","",LEFT('様式 A-1（チーム情報）'!AG7,1))</f>
      </c>
      <c r="AI3" s="397">
        <f>IF('様式 WA-1（集計作業用）'!$A$6="","",'様式 WA-1（集計作業用）'!$A$6)</f>
      </c>
      <c r="AJ3" s="56" t="s">
        <v>41</v>
      </c>
      <c r="AK3" s="57"/>
      <c r="AL3" s="57"/>
      <c r="AM3" s="57"/>
    </row>
    <row r="4" spans="1:43" s="55" customFormat="1" ht="24" customHeight="1">
      <c r="A4" s="58"/>
      <c r="B4" s="53"/>
      <c r="C4" s="53"/>
      <c r="D4" s="53"/>
      <c r="E4" s="59"/>
      <c r="F4" s="58"/>
      <c r="G4" s="58"/>
      <c r="H4" s="60" t="str">
        <f>'様式 A-1（チーム情報）'!AV32</f>
        <v>第6回福岡ライフセービング選手権大会</v>
      </c>
      <c r="J4" s="58"/>
      <c r="K4" s="58"/>
      <c r="L4" s="58"/>
      <c r="M4" s="58"/>
      <c r="O4" s="58"/>
      <c r="P4" s="58"/>
      <c r="Q4" s="58"/>
      <c r="R4" s="58"/>
      <c r="S4" s="58"/>
      <c r="T4" s="59"/>
      <c r="U4" s="58"/>
      <c r="V4" s="53"/>
      <c r="AH4" s="399"/>
      <c r="AI4" s="398"/>
      <c r="AJ4" s="56" t="s">
        <v>30</v>
      </c>
      <c r="AK4" s="59"/>
      <c r="AL4" s="59"/>
      <c r="AM4" s="59"/>
      <c r="AQ4" s="55" t="s">
        <v>402</v>
      </c>
    </row>
    <row r="5" spans="1:43" s="61" customFormat="1" ht="24" customHeight="1">
      <c r="A5" s="55"/>
      <c r="B5" s="55"/>
      <c r="C5" s="55"/>
      <c r="D5" s="55"/>
      <c r="E5" s="55"/>
      <c r="F5" s="55"/>
      <c r="G5" s="55"/>
      <c r="H5" s="55"/>
      <c r="I5" s="55"/>
      <c r="J5" s="55"/>
      <c r="K5" s="55"/>
      <c r="L5" s="55"/>
      <c r="M5" s="55"/>
      <c r="N5" s="53"/>
      <c r="O5" s="55"/>
      <c r="P5" s="55"/>
      <c r="Q5" s="55"/>
      <c r="R5" s="55"/>
      <c r="S5" s="55"/>
      <c r="T5" s="55"/>
      <c r="U5" s="55"/>
      <c r="V5" s="53"/>
      <c r="W5" s="55"/>
      <c r="X5" s="55"/>
      <c r="Y5" s="55"/>
      <c r="Z5" s="55"/>
      <c r="AA5" s="55"/>
      <c r="AB5" s="55"/>
      <c r="AC5" s="55"/>
      <c r="AD5" s="55"/>
      <c r="AE5" s="55"/>
      <c r="AF5" s="55"/>
      <c r="AG5" s="55"/>
      <c r="AH5" s="55"/>
      <c r="AI5" s="55"/>
      <c r="AJ5" s="55"/>
      <c r="AK5" s="55"/>
      <c r="AL5" s="55"/>
      <c r="AM5" s="55"/>
      <c r="AQ5" s="180" t="s">
        <v>559</v>
      </c>
    </row>
    <row r="6" spans="1:43" s="53" customFormat="1" ht="24" customHeight="1">
      <c r="A6" s="208"/>
      <c r="B6" s="208"/>
      <c r="C6" s="208"/>
      <c r="D6" s="208"/>
      <c r="E6" s="209"/>
      <c r="F6" s="208"/>
      <c r="G6" s="208"/>
      <c r="H6" s="208"/>
      <c r="I6" s="208"/>
      <c r="J6" s="208"/>
      <c r="K6" s="208"/>
      <c r="L6" s="208"/>
      <c r="M6" s="208"/>
      <c r="N6" s="209"/>
      <c r="O6" s="208"/>
      <c r="P6" s="208"/>
      <c r="Q6" s="208"/>
      <c r="R6" s="208"/>
      <c r="S6" s="208"/>
      <c r="T6" s="209"/>
      <c r="U6" s="208"/>
      <c r="V6" s="209"/>
      <c r="W6" s="208"/>
      <c r="X6" s="209"/>
      <c r="Y6" s="209"/>
      <c r="Z6" s="209"/>
      <c r="AA6" s="209"/>
      <c r="AB6" s="210"/>
      <c r="AC6" s="210"/>
      <c r="AD6" s="33" t="s">
        <v>704</v>
      </c>
      <c r="AE6" s="247"/>
      <c r="AF6" s="247"/>
      <c r="AG6" s="247"/>
      <c r="AH6" s="247"/>
      <c r="AI6" s="247"/>
      <c r="AJ6" s="247"/>
      <c r="AK6" s="209"/>
      <c r="AL6" s="209"/>
      <c r="AM6" s="209"/>
      <c r="AQ6" s="181" t="s">
        <v>559</v>
      </c>
    </row>
    <row r="7" spans="1:39" ht="57.75" customHeight="1">
      <c r="A7" s="106" t="s">
        <v>440</v>
      </c>
      <c r="B7" s="106" t="s">
        <v>33</v>
      </c>
      <c r="C7" s="107" t="s">
        <v>34</v>
      </c>
      <c r="D7" s="107" t="s">
        <v>31</v>
      </c>
      <c r="E7" s="107" t="s">
        <v>25</v>
      </c>
      <c r="F7" s="107" t="s">
        <v>28</v>
      </c>
      <c r="G7" s="106" t="s">
        <v>285</v>
      </c>
      <c r="H7" s="113" t="s">
        <v>283</v>
      </c>
      <c r="I7" s="63" t="s">
        <v>55</v>
      </c>
      <c r="J7" s="64" t="s">
        <v>56</v>
      </c>
      <c r="K7" s="65" t="s">
        <v>441</v>
      </c>
      <c r="L7" s="66" t="s">
        <v>442</v>
      </c>
      <c r="M7" s="164" t="s">
        <v>0</v>
      </c>
      <c r="N7" s="67" t="s">
        <v>764</v>
      </c>
      <c r="O7" s="67" t="s">
        <v>375</v>
      </c>
      <c r="P7" s="62" t="s">
        <v>348</v>
      </c>
      <c r="Q7" s="62" t="s">
        <v>290</v>
      </c>
      <c r="R7" s="62" t="s">
        <v>349</v>
      </c>
      <c r="S7" s="68" t="s">
        <v>767</v>
      </c>
      <c r="T7" s="68" t="s">
        <v>95</v>
      </c>
      <c r="U7" s="68" t="s">
        <v>684</v>
      </c>
      <c r="V7" s="67" t="s">
        <v>663</v>
      </c>
      <c r="W7" s="67" t="s">
        <v>36</v>
      </c>
      <c r="X7" s="69" t="s">
        <v>1</v>
      </c>
      <c r="Y7" s="62" t="s">
        <v>711</v>
      </c>
      <c r="Z7" s="62" t="s">
        <v>710</v>
      </c>
      <c r="AA7" s="216" t="s">
        <v>674</v>
      </c>
      <c r="AB7" s="67" t="s">
        <v>661</v>
      </c>
      <c r="AC7" s="62" t="s">
        <v>551</v>
      </c>
      <c r="AD7" s="224" t="s">
        <v>755</v>
      </c>
      <c r="AE7" s="224" t="s">
        <v>756</v>
      </c>
      <c r="AF7" s="224" t="s">
        <v>757</v>
      </c>
      <c r="AG7" s="224" t="s">
        <v>758</v>
      </c>
      <c r="AH7" s="224"/>
      <c r="AI7" s="224"/>
      <c r="AJ7" s="70"/>
      <c r="AK7" s="62" t="s">
        <v>27</v>
      </c>
      <c r="AL7" s="62" t="s">
        <v>2</v>
      </c>
      <c r="AM7" s="62" t="s">
        <v>44</v>
      </c>
    </row>
    <row r="8" spans="1:39" s="87" customFormat="1" ht="24" customHeight="1">
      <c r="A8" s="134">
        <v>0</v>
      </c>
      <c r="B8" s="135" t="s">
        <v>396</v>
      </c>
      <c r="C8" s="136" t="str">
        <f>IF(I8="","",TRIM(I8&amp;"　"&amp;J8))</f>
        <v>福岡　太郎</v>
      </c>
      <c r="D8" s="136" t="str">
        <f>IF(I8="","",TRIM(K8&amp;" "&amp;L8))</f>
        <v>ﾌｸｵｶ ﾀﾛｳ</v>
      </c>
      <c r="E8" s="137" t="s">
        <v>369</v>
      </c>
      <c r="F8" s="138"/>
      <c r="G8" s="134" t="s">
        <v>370</v>
      </c>
      <c r="H8" s="135" t="s">
        <v>121</v>
      </c>
      <c r="I8" s="132" t="s">
        <v>746</v>
      </c>
      <c r="J8" s="133" t="s">
        <v>344</v>
      </c>
      <c r="K8" s="132" t="s">
        <v>747</v>
      </c>
      <c r="L8" s="133" t="s">
        <v>46</v>
      </c>
      <c r="M8" s="160" t="s">
        <v>40</v>
      </c>
      <c r="N8" s="159" t="s">
        <v>765</v>
      </c>
      <c r="O8" s="165">
        <v>10000</v>
      </c>
      <c r="P8" s="160"/>
      <c r="Q8" s="160"/>
      <c r="R8" s="160"/>
      <c r="S8" s="160" t="s">
        <v>768</v>
      </c>
      <c r="T8" s="160" t="s">
        <v>714</v>
      </c>
      <c r="U8" s="160" t="s">
        <v>686</v>
      </c>
      <c r="V8" s="160"/>
      <c r="W8" s="161">
        <v>33117</v>
      </c>
      <c r="X8" s="134">
        <f>IF(W8="","",DATEDIF(W8,'様式 A-1（チーム情報）'!$G$2,"Y"))</f>
        <v>33</v>
      </c>
      <c r="Y8" s="134" t="s">
        <v>697</v>
      </c>
      <c r="Z8" s="134" t="s">
        <v>698</v>
      </c>
      <c r="AA8" s="161">
        <v>42460</v>
      </c>
      <c r="AB8" s="160"/>
      <c r="AC8" s="179"/>
      <c r="AD8" s="162">
        <v>1</v>
      </c>
      <c r="AE8" s="160"/>
      <c r="AF8" s="160">
        <v>1</v>
      </c>
      <c r="AG8" s="160"/>
      <c r="AH8" s="160"/>
      <c r="AI8" s="160"/>
      <c r="AJ8" s="160"/>
      <c r="AK8" s="134">
        <f>COUNTA(AD8:AJ8)</f>
        <v>2</v>
      </c>
      <c r="AL8" s="134">
        <f aca="true" t="shared" si="0" ref="AL8:AL39">IF(AK8&lt;=$AR$114,AK8,$AR$114)</f>
        <v>2</v>
      </c>
      <c r="AM8" s="134">
        <f aca="true" t="shared" si="1" ref="AM8:AM39">IF(AK8&lt;=$AR$114,0,AK8-$AR$114)</f>
        <v>0</v>
      </c>
    </row>
    <row r="9" spans="1:39" s="87" customFormat="1" ht="24" customHeight="1">
      <c r="A9" s="134">
        <v>0</v>
      </c>
      <c r="B9" s="135" t="s">
        <v>396</v>
      </c>
      <c r="C9" s="136" t="str">
        <f>IF(I9="","",TRIM(I9&amp;"　"&amp;J9))</f>
        <v>早良　勇樹</v>
      </c>
      <c r="D9" s="136" t="str">
        <f>IF(I9="","",TRIM(K9&amp;" "&amp;L9))</f>
        <v>ｻﾜﾗ ﾕｳｷ</v>
      </c>
      <c r="E9" s="137" t="s">
        <v>369</v>
      </c>
      <c r="F9" s="138"/>
      <c r="G9" s="134" t="s">
        <v>370</v>
      </c>
      <c r="H9" s="135" t="s">
        <v>121</v>
      </c>
      <c r="I9" s="132" t="s">
        <v>748</v>
      </c>
      <c r="J9" s="133" t="s">
        <v>341</v>
      </c>
      <c r="K9" s="132" t="s">
        <v>749</v>
      </c>
      <c r="L9" s="133" t="s">
        <v>343</v>
      </c>
      <c r="M9" s="160" t="s">
        <v>40</v>
      </c>
      <c r="N9" s="163" t="s">
        <v>766</v>
      </c>
      <c r="O9" s="165">
        <v>10000</v>
      </c>
      <c r="P9" s="160"/>
      <c r="Q9" s="160"/>
      <c r="R9" s="160"/>
      <c r="S9" s="160" t="s">
        <v>768</v>
      </c>
      <c r="T9" s="160" t="s">
        <v>713</v>
      </c>
      <c r="U9" s="160" t="s">
        <v>751</v>
      </c>
      <c r="V9" s="160"/>
      <c r="W9" s="161">
        <v>39207</v>
      </c>
      <c r="X9" s="134">
        <f>IF(W9="","",DATEDIF(W9,'様式 A-1（チーム情報）'!$G$2,"Y"))</f>
        <v>17</v>
      </c>
      <c r="Y9" s="134" t="s">
        <v>698</v>
      </c>
      <c r="Z9" s="134" t="s">
        <v>698</v>
      </c>
      <c r="AA9" s="217">
        <v>42825</v>
      </c>
      <c r="AB9" s="160"/>
      <c r="AC9" s="179"/>
      <c r="AD9" s="162"/>
      <c r="AE9" s="160">
        <v>1</v>
      </c>
      <c r="AF9" s="160"/>
      <c r="AG9" s="160"/>
      <c r="AH9" s="160"/>
      <c r="AI9" s="160"/>
      <c r="AJ9" s="160"/>
      <c r="AK9" s="134">
        <f>COUNTA(AD9:AJ9)</f>
        <v>1</v>
      </c>
      <c r="AL9" s="134">
        <f t="shared" si="0"/>
        <v>1</v>
      </c>
      <c r="AM9" s="134">
        <f t="shared" si="1"/>
        <v>0</v>
      </c>
    </row>
    <row r="10" spans="1:39" ht="24" customHeight="1">
      <c r="A10" s="29">
        <f>IF('様式 WA-1（集計作業用）'!$A$6="","",'様式 WA-1（集計作業用）'!$A$6)</f>
      </c>
      <c r="B10" s="72"/>
      <c r="C10" s="73">
        <f aca="true" t="shared" si="2" ref="C10:C73">IF(I10="","",TRIM(I10&amp;"　"&amp;J10))</f>
      </c>
      <c r="D10" s="73">
        <f aca="true" t="shared" si="3" ref="D10:D73">IF(I10="","",TRIM(K10&amp;" "&amp;L10))</f>
      </c>
      <c r="E10" s="36">
        <f>ASC('様式 A-1（チーム情報）'!$D$8)</f>
      </c>
      <c r="F10" s="36"/>
      <c r="G10" s="29">
        <f>LEFT('様式 A-1（チーム情報）'!$AG$7,1)</f>
      </c>
      <c r="H10" s="72" t="s">
        <v>122</v>
      </c>
      <c r="I10" s="50"/>
      <c r="J10" s="51"/>
      <c r="K10" s="50"/>
      <c r="L10" s="51"/>
      <c r="M10" s="26" t="s">
        <v>40</v>
      </c>
      <c r="N10" s="28"/>
      <c r="O10" s="166"/>
      <c r="P10" s="26"/>
      <c r="Q10" s="26"/>
      <c r="R10" s="26"/>
      <c r="S10" s="26"/>
      <c r="T10" s="37"/>
      <c r="U10" s="26"/>
      <c r="V10" s="26"/>
      <c r="W10" s="27"/>
      <c r="X10" s="29">
        <f>IF(W10="","",DATEDIF(W10,'様式 A-1（チーム情報）'!$G$2,"Y"))</f>
      </c>
      <c r="Y10" s="29"/>
      <c r="Z10" s="29"/>
      <c r="AA10" s="27"/>
      <c r="AB10" s="26"/>
      <c r="AC10" s="176"/>
      <c r="AD10" s="26"/>
      <c r="AE10" s="26"/>
      <c r="AF10" s="26"/>
      <c r="AG10" s="26"/>
      <c r="AH10" s="26"/>
      <c r="AI10" s="26"/>
      <c r="AJ10" s="26"/>
      <c r="AK10" s="29">
        <f>COUNTA(AD10:AJ10)</f>
        <v>0</v>
      </c>
      <c r="AL10" s="74">
        <f t="shared" si="0"/>
        <v>0</v>
      </c>
      <c r="AM10" s="74">
        <f t="shared" si="1"/>
        <v>0</v>
      </c>
    </row>
    <row r="11" spans="1:39" ht="24" customHeight="1">
      <c r="A11" s="29">
        <f>IF('様式 WA-1（集計作業用）'!$A$6="","",'様式 WA-1（集計作業用）'!$A$6)</f>
      </c>
      <c r="B11" s="72"/>
      <c r="C11" s="73">
        <f t="shared" si="2"/>
      </c>
      <c r="D11" s="73">
        <f t="shared" si="3"/>
      </c>
      <c r="E11" s="36">
        <f>ASC('様式 A-1（チーム情報）'!$D$8)</f>
      </c>
      <c r="F11" s="36"/>
      <c r="G11" s="29">
        <f>LEFT('様式 A-1（チーム情報）'!$AG$7,1)</f>
      </c>
      <c r="H11" s="72" t="s">
        <v>123</v>
      </c>
      <c r="I11" s="50"/>
      <c r="J11" s="51"/>
      <c r="K11" s="50"/>
      <c r="L11" s="51"/>
      <c r="M11" s="26" t="s">
        <v>40</v>
      </c>
      <c r="N11" s="28"/>
      <c r="O11" s="166"/>
      <c r="P11" s="26"/>
      <c r="Q11" s="26"/>
      <c r="R11" s="26"/>
      <c r="S11" s="26"/>
      <c r="T11" s="37"/>
      <c r="U11" s="26"/>
      <c r="V11" s="26"/>
      <c r="W11" s="27"/>
      <c r="X11" s="29">
        <f>IF(W11="","",DATEDIF(W11,'様式 A-1（チーム情報）'!$G$2,"Y"))</f>
      </c>
      <c r="Y11" s="29"/>
      <c r="Z11" s="29"/>
      <c r="AA11" s="27"/>
      <c r="AB11" s="26"/>
      <c r="AC11" s="176"/>
      <c r="AD11" s="26"/>
      <c r="AE11" s="26"/>
      <c r="AF11" s="26"/>
      <c r="AG11" s="26"/>
      <c r="AH11" s="26"/>
      <c r="AI11" s="26"/>
      <c r="AJ11" s="26"/>
      <c r="AK11" s="29">
        <f aca="true" t="shared" si="4" ref="AK11:AK74">COUNTA(AD11:AJ11)</f>
        <v>0</v>
      </c>
      <c r="AL11" s="74">
        <f t="shared" si="0"/>
        <v>0</v>
      </c>
      <c r="AM11" s="74">
        <f t="shared" si="1"/>
        <v>0</v>
      </c>
    </row>
    <row r="12" spans="1:39" ht="24" customHeight="1">
      <c r="A12" s="29">
        <f>IF('様式 WA-1（集計作業用）'!$A$6="","",'様式 WA-1（集計作業用）'!$A$6)</f>
      </c>
      <c r="B12" s="72"/>
      <c r="C12" s="73">
        <f t="shared" si="2"/>
      </c>
      <c r="D12" s="73">
        <f t="shared" si="3"/>
      </c>
      <c r="E12" s="36">
        <f>ASC('様式 A-1（チーム情報）'!$D$8)</f>
      </c>
      <c r="F12" s="36"/>
      <c r="G12" s="29">
        <f>LEFT('様式 A-1（チーム情報）'!$AG$7,1)</f>
      </c>
      <c r="H12" s="72" t="s">
        <v>124</v>
      </c>
      <c r="I12" s="50"/>
      <c r="J12" s="51"/>
      <c r="K12" s="50"/>
      <c r="L12" s="51"/>
      <c r="M12" s="26" t="s">
        <v>40</v>
      </c>
      <c r="N12" s="28"/>
      <c r="O12" s="166"/>
      <c r="P12" s="26"/>
      <c r="Q12" s="26"/>
      <c r="R12" s="26"/>
      <c r="S12" s="26"/>
      <c r="T12" s="37"/>
      <c r="U12" s="26"/>
      <c r="V12" s="26"/>
      <c r="W12" s="27"/>
      <c r="X12" s="29">
        <f>IF(W12="","",DATEDIF(W12,'様式 A-1（チーム情報）'!$G$2,"Y"))</f>
      </c>
      <c r="Y12" s="29"/>
      <c r="Z12" s="29"/>
      <c r="AA12" s="27"/>
      <c r="AB12" s="26"/>
      <c r="AC12" s="176"/>
      <c r="AD12" s="26"/>
      <c r="AE12" s="26"/>
      <c r="AF12" s="26"/>
      <c r="AG12" s="26"/>
      <c r="AH12" s="26"/>
      <c r="AI12" s="26"/>
      <c r="AJ12" s="26"/>
      <c r="AK12" s="29">
        <f t="shared" si="4"/>
        <v>0</v>
      </c>
      <c r="AL12" s="74">
        <f t="shared" si="0"/>
        <v>0</v>
      </c>
      <c r="AM12" s="74">
        <f t="shared" si="1"/>
        <v>0</v>
      </c>
    </row>
    <row r="13" spans="1:39" ht="24" customHeight="1">
      <c r="A13" s="29">
        <f>IF('様式 WA-1（集計作業用）'!$A$6="","",'様式 WA-1（集計作業用）'!$A$6)</f>
      </c>
      <c r="B13" s="72"/>
      <c r="C13" s="73">
        <f t="shared" si="2"/>
      </c>
      <c r="D13" s="73">
        <f t="shared" si="3"/>
      </c>
      <c r="E13" s="36">
        <f>ASC('様式 A-1（チーム情報）'!$D$8)</f>
      </c>
      <c r="F13" s="36"/>
      <c r="G13" s="29">
        <f>LEFT('様式 A-1（チーム情報）'!$AG$7,1)</f>
      </c>
      <c r="H13" s="72" t="s">
        <v>125</v>
      </c>
      <c r="I13" s="50"/>
      <c r="J13" s="51"/>
      <c r="K13" s="50"/>
      <c r="L13" s="51"/>
      <c r="M13" s="26" t="s">
        <v>40</v>
      </c>
      <c r="N13" s="28"/>
      <c r="O13" s="166"/>
      <c r="P13" s="26"/>
      <c r="Q13" s="26"/>
      <c r="R13" s="26"/>
      <c r="S13" s="26"/>
      <c r="T13" s="37"/>
      <c r="U13" s="26"/>
      <c r="V13" s="26"/>
      <c r="W13" s="27"/>
      <c r="X13" s="29">
        <f>IF(W13="","",DATEDIF(W13,'様式 A-1（チーム情報）'!$G$2,"Y"))</f>
      </c>
      <c r="Y13" s="29"/>
      <c r="Z13" s="29"/>
      <c r="AA13" s="27"/>
      <c r="AB13" s="26"/>
      <c r="AC13" s="176"/>
      <c r="AD13" s="26"/>
      <c r="AE13" s="26"/>
      <c r="AF13" s="26"/>
      <c r="AG13" s="26"/>
      <c r="AH13" s="26"/>
      <c r="AI13" s="26"/>
      <c r="AJ13" s="26"/>
      <c r="AK13" s="29">
        <f t="shared" si="4"/>
        <v>0</v>
      </c>
      <c r="AL13" s="74">
        <f t="shared" si="0"/>
        <v>0</v>
      </c>
      <c r="AM13" s="74">
        <f t="shared" si="1"/>
        <v>0</v>
      </c>
    </row>
    <row r="14" spans="1:39" ht="24" customHeight="1">
      <c r="A14" s="29">
        <f>IF('様式 WA-1（集計作業用）'!$A$6="","",'様式 WA-1（集計作業用）'!$A$6)</f>
      </c>
      <c r="B14" s="72"/>
      <c r="C14" s="73">
        <f t="shared" si="2"/>
      </c>
      <c r="D14" s="73">
        <f t="shared" si="3"/>
      </c>
      <c r="E14" s="36">
        <f>ASC('様式 A-1（チーム情報）'!$D$8)</f>
      </c>
      <c r="F14" s="36"/>
      <c r="G14" s="29">
        <f>LEFT('様式 A-1（チーム情報）'!$AG$7,1)</f>
      </c>
      <c r="H14" s="72" t="s">
        <v>126</v>
      </c>
      <c r="I14" s="50"/>
      <c r="J14" s="51"/>
      <c r="K14" s="50"/>
      <c r="L14" s="51"/>
      <c r="M14" s="26" t="s">
        <v>40</v>
      </c>
      <c r="N14" s="28"/>
      <c r="O14" s="166"/>
      <c r="P14" s="26"/>
      <c r="Q14" s="26"/>
      <c r="R14" s="26"/>
      <c r="S14" s="26"/>
      <c r="T14" s="37"/>
      <c r="U14" s="26"/>
      <c r="V14" s="26"/>
      <c r="W14" s="27"/>
      <c r="X14" s="29">
        <f>IF(W14="","",DATEDIF(W14,'様式 A-1（チーム情報）'!$G$2,"Y"))</f>
      </c>
      <c r="Y14" s="29"/>
      <c r="Z14" s="29"/>
      <c r="AA14" s="27"/>
      <c r="AB14" s="26"/>
      <c r="AC14" s="176"/>
      <c r="AD14" s="26"/>
      <c r="AE14" s="26"/>
      <c r="AF14" s="26"/>
      <c r="AG14" s="26"/>
      <c r="AH14" s="26"/>
      <c r="AI14" s="26"/>
      <c r="AJ14" s="26"/>
      <c r="AK14" s="29">
        <f t="shared" si="4"/>
        <v>0</v>
      </c>
      <c r="AL14" s="74">
        <f t="shared" si="0"/>
        <v>0</v>
      </c>
      <c r="AM14" s="74">
        <f t="shared" si="1"/>
        <v>0</v>
      </c>
    </row>
    <row r="15" spans="1:39" ht="24" customHeight="1">
      <c r="A15" s="29">
        <f>IF('様式 WA-1（集計作業用）'!$A$6="","",'様式 WA-1（集計作業用）'!$A$6)</f>
      </c>
      <c r="B15" s="72"/>
      <c r="C15" s="73">
        <f t="shared" si="2"/>
      </c>
      <c r="D15" s="73">
        <f t="shared" si="3"/>
      </c>
      <c r="E15" s="36">
        <f>ASC('様式 A-1（チーム情報）'!$D$8)</f>
      </c>
      <c r="F15" s="36"/>
      <c r="G15" s="29">
        <f>LEFT('様式 A-1（チーム情報）'!$AG$7,1)</f>
      </c>
      <c r="H15" s="72" t="s">
        <v>127</v>
      </c>
      <c r="I15" s="50"/>
      <c r="J15" s="51"/>
      <c r="K15" s="50"/>
      <c r="L15" s="51"/>
      <c r="M15" s="26" t="s">
        <v>40</v>
      </c>
      <c r="N15" s="28"/>
      <c r="O15" s="166"/>
      <c r="P15" s="26"/>
      <c r="Q15" s="26"/>
      <c r="R15" s="26"/>
      <c r="S15" s="26"/>
      <c r="T15" s="37"/>
      <c r="U15" s="26"/>
      <c r="V15" s="26"/>
      <c r="W15" s="27"/>
      <c r="X15" s="29">
        <f>IF(W15="","",DATEDIF(W15,'様式 A-1（チーム情報）'!$G$2,"Y"))</f>
      </c>
      <c r="Y15" s="29"/>
      <c r="Z15" s="29"/>
      <c r="AA15" s="27"/>
      <c r="AB15" s="26"/>
      <c r="AC15" s="176"/>
      <c r="AD15" s="26"/>
      <c r="AE15" s="26"/>
      <c r="AF15" s="26"/>
      <c r="AG15" s="26"/>
      <c r="AH15" s="26"/>
      <c r="AI15" s="26"/>
      <c r="AJ15" s="26"/>
      <c r="AK15" s="29">
        <f t="shared" si="4"/>
        <v>0</v>
      </c>
      <c r="AL15" s="74">
        <f t="shared" si="0"/>
        <v>0</v>
      </c>
      <c r="AM15" s="74">
        <f t="shared" si="1"/>
        <v>0</v>
      </c>
    </row>
    <row r="16" spans="1:39" ht="24" customHeight="1">
      <c r="A16" s="29">
        <f>IF('様式 WA-1（集計作業用）'!$A$6="","",'様式 WA-1（集計作業用）'!$A$6)</f>
      </c>
      <c r="B16" s="72"/>
      <c r="C16" s="73">
        <f t="shared" si="2"/>
      </c>
      <c r="D16" s="73">
        <f t="shared" si="3"/>
      </c>
      <c r="E16" s="36">
        <f>ASC('様式 A-1（チーム情報）'!$D$8)</f>
      </c>
      <c r="F16" s="36"/>
      <c r="G16" s="29">
        <f>LEFT('様式 A-1（チーム情報）'!$AG$7,1)</f>
      </c>
      <c r="H16" s="72" t="s">
        <v>128</v>
      </c>
      <c r="I16" s="50"/>
      <c r="J16" s="51"/>
      <c r="K16" s="50"/>
      <c r="L16" s="51"/>
      <c r="M16" s="26" t="s">
        <v>40</v>
      </c>
      <c r="N16" s="28"/>
      <c r="O16" s="166"/>
      <c r="P16" s="26"/>
      <c r="Q16" s="26"/>
      <c r="R16" s="26"/>
      <c r="S16" s="26"/>
      <c r="T16" s="37"/>
      <c r="U16" s="26"/>
      <c r="V16" s="26"/>
      <c r="W16" s="27"/>
      <c r="X16" s="29">
        <f>IF(W16="","",DATEDIF(W16,'様式 A-1（チーム情報）'!$G$2,"Y"))</f>
      </c>
      <c r="Y16" s="29"/>
      <c r="Z16" s="29"/>
      <c r="AA16" s="27"/>
      <c r="AB16" s="26"/>
      <c r="AC16" s="176"/>
      <c r="AD16" s="26"/>
      <c r="AE16" s="26"/>
      <c r="AF16" s="26"/>
      <c r="AG16" s="26"/>
      <c r="AH16" s="26"/>
      <c r="AI16" s="26"/>
      <c r="AJ16" s="26"/>
      <c r="AK16" s="29">
        <f t="shared" si="4"/>
        <v>0</v>
      </c>
      <c r="AL16" s="74">
        <f t="shared" si="0"/>
        <v>0</v>
      </c>
      <c r="AM16" s="74">
        <f t="shared" si="1"/>
        <v>0</v>
      </c>
    </row>
    <row r="17" spans="1:39" ht="24" customHeight="1">
      <c r="A17" s="29">
        <f>IF('様式 WA-1（集計作業用）'!$A$6="","",'様式 WA-1（集計作業用）'!$A$6)</f>
      </c>
      <c r="B17" s="72"/>
      <c r="C17" s="73">
        <f t="shared" si="2"/>
      </c>
      <c r="D17" s="73">
        <f t="shared" si="3"/>
      </c>
      <c r="E17" s="36">
        <f>ASC('様式 A-1（チーム情報）'!$D$8)</f>
      </c>
      <c r="F17" s="36"/>
      <c r="G17" s="29">
        <f>LEFT('様式 A-1（チーム情報）'!$AG$7,1)</f>
      </c>
      <c r="H17" s="72" t="s">
        <v>129</v>
      </c>
      <c r="I17" s="50"/>
      <c r="J17" s="51"/>
      <c r="K17" s="50"/>
      <c r="L17" s="51"/>
      <c r="M17" s="26" t="s">
        <v>40</v>
      </c>
      <c r="N17" s="28"/>
      <c r="O17" s="166"/>
      <c r="P17" s="26"/>
      <c r="Q17" s="26"/>
      <c r="R17" s="26"/>
      <c r="S17" s="26"/>
      <c r="T17" s="37"/>
      <c r="U17" s="26"/>
      <c r="V17" s="26"/>
      <c r="W17" s="27"/>
      <c r="X17" s="29">
        <f>IF(W17="","",DATEDIF(W17,'様式 A-1（チーム情報）'!$G$2,"Y"))</f>
      </c>
      <c r="Y17" s="29"/>
      <c r="Z17" s="29"/>
      <c r="AA17" s="27"/>
      <c r="AB17" s="26"/>
      <c r="AC17" s="176"/>
      <c r="AD17" s="26"/>
      <c r="AE17" s="26"/>
      <c r="AF17" s="26"/>
      <c r="AG17" s="26"/>
      <c r="AH17" s="26"/>
      <c r="AI17" s="26"/>
      <c r="AJ17" s="26"/>
      <c r="AK17" s="29">
        <f t="shared" si="4"/>
        <v>0</v>
      </c>
      <c r="AL17" s="74">
        <f t="shared" si="0"/>
        <v>0</v>
      </c>
      <c r="AM17" s="74">
        <f t="shared" si="1"/>
        <v>0</v>
      </c>
    </row>
    <row r="18" spans="1:39" ht="24" customHeight="1">
      <c r="A18" s="29">
        <f>IF('様式 WA-1（集計作業用）'!$A$6="","",'様式 WA-1（集計作業用）'!$A$6)</f>
      </c>
      <c r="B18" s="72"/>
      <c r="C18" s="73">
        <f t="shared" si="2"/>
      </c>
      <c r="D18" s="73">
        <f t="shared" si="3"/>
      </c>
      <c r="E18" s="36">
        <f>ASC('様式 A-1（チーム情報）'!$D$8)</f>
      </c>
      <c r="F18" s="36"/>
      <c r="G18" s="29">
        <f>LEFT('様式 A-1（チーム情報）'!$AG$7,1)</f>
      </c>
      <c r="H18" s="72" t="s">
        <v>130</v>
      </c>
      <c r="I18" s="50"/>
      <c r="J18" s="51"/>
      <c r="K18" s="50"/>
      <c r="L18" s="51"/>
      <c r="M18" s="26" t="s">
        <v>40</v>
      </c>
      <c r="N18" s="28"/>
      <c r="O18" s="166"/>
      <c r="P18" s="26"/>
      <c r="Q18" s="26"/>
      <c r="R18" s="26"/>
      <c r="S18" s="26"/>
      <c r="T18" s="37"/>
      <c r="U18" s="26"/>
      <c r="V18" s="26"/>
      <c r="W18" s="27"/>
      <c r="X18" s="29">
        <f>IF(W18="","",DATEDIF(W18,'様式 A-1（チーム情報）'!$G$2,"Y"))</f>
      </c>
      <c r="Y18" s="29"/>
      <c r="Z18" s="29"/>
      <c r="AA18" s="27"/>
      <c r="AB18" s="26"/>
      <c r="AC18" s="176"/>
      <c r="AD18" s="26"/>
      <c r="AE18" s="26"/>
      <c r="AF18" s="26"/>
      <c r="AG18" s="26"/>
      <c r="AH18" s="26"/>
      <c r="AI18" s="26"/>
      <c r="AJ18" s="26"/>
      <c r="AK18" s="29">
        <f t="shared" si="4"/>
        <v>0</v>
      </c>
      <c r="AL18" s="74">
        <f t="shared" si="0"/>
        <v>0</v>
      </c>
      <c r="AM18" s="74">
        <f t="shared" si="1"/>
        <v>0</v>
      </c>
    </row>
    <row r="19" spans="1:39" ht="24" customHeight="1">
      <c r="A19" s="29">
        <f>IF('様式 WA-1（集計作業用）'!$A$6="","",'様式 WA-1（集計作業用）'!$A$6)</f>
      </c>
      <c r="B19" s="72"/>
      <c r="C19" s="73">
        <f t="shared" si="2"/>
      </c>
      <c r="D19" s="73">
        <f t="shared" si="3"/>
      </c>
      <c r="E19" s="36">
        <f>ASC('様式 A-1（チーム情報）'!$D$8)</f>
      </c>
      <c r="F19" s="36"/>
      <c r="G19" s="29">
        <f>LEFT('様式 A-1（チーム情報）'!$AG$7,1)</f>
      </c>
      <c r="H19" s="72" t="s">
        <v>131</v>
      </c>
      <c r="I19" s="50"/>
      <c r="J19" s="51"/>
      <c r="K19" s="50"/>
      <c r="L19" s="51"/>
      <c r="M19" s="26" t="s">
        <v>40</v>
      </c>
      <c r="N19" s="28"/>
      <c r="O19" s="166"/>
      <c r="P19" s="26"/>
      <c r="Q19" s="26"/>
      <c r="R19" s="26"/>
      <c r="S19" s="26"/>
      <c r="T19" s="37"/>
      <c r="U19" s="26"/>
      <c r="V19" s="26"/>
      <c r="W19" s="27"/>
      <c r="X19" s="29">
        <f>IF(W19="","",DATEDIF(W19,'様式 A-1（チーム情報）'!$G$2,"Y"))</f>
      </c>
      <c r="Y19" s="29"/>
      <c r="Z19" s="29"/>
      <c r="AA19" s="27"/>
      <c r="AB19" s="26"/>
      <c r="AC19" s="176"/>
      <c r="AD19" s="26"/>
      <c r="AE19" s="26"/>
      <c r="AF19" s="26"/>
      <c r="AG19" s="26"/>
      <c r="AH19" s="26"/>
      <c r="AI19" s="26"/>
      <c r="AJ19" s="26"/>
      <c r="AK19" s="29">
        <f t="shared" si="4"/>
        <v>0</v>
      </c>
      <c r="AL19" s="74">
        <f t="shared" si="0"/>
        <v>0</v>
      </c>
      <c r="AM19" s="74">
        <f t="shared" si="1"/>
        <v>0</v>
      </c>
    </row>
    <row r="20" spans="1:39" ht="24" customHeight="1">
      <c r="A20" s="29">
        <f>IF('様式 WA-1（集計作業用）'!$A$6="","",'様式 WA-1（集計作業用）'!$A$6)</f>
      </c>
      <c r="B20" s="72"/>
      <c r="C20" s="73">
        <f t="shared" si="2"/>
      </c>
      <c r="D20" s="73">
        <f t="shared" si="3"/>
      </c>
      <c r="E20" s="36">
        <f>ASC('様式 A-1（チーム情報）'!$D$8)</f>
      </c>
      <c r="F20" s="36"/>
      <c r="G20" s="29">
        <f>LEFT('様式 A-1（チーム情報）'!$AG$7,1)</f>
      </c>
      <c r="H20" s="72" t="s">
        <v>132</v>
      </c>
      <c r="I20" s="50"/>
      <c r="J20" s="51"/>
      <c r="K20" s="50"/>
      <c r="L20" s="51"/>
      <c r="M20" s="26" t="s">
        <v>40</v>
      </c>
      <c r="N20" s="28"/>
      <c r="O20" s="166"/>
      <c r="P20" s="26"/>
      <c r="Q20" s="26"/>
      <c r="R20" s="26"/>
      <c r="S20" s="26"/>
      <c r="T20" s="37"/>
      <c r="U20" s="26"/>
      <c r="V20" s="26"/>
      <c r="W20" s="27"/>
      <c r="X20" s="29">
        <f>IF(W20="","",DATEDIF(W20,'様式 A-1（チーム情報）'!$G$2,"Y"))</f>
      </c>
      <c r="Y20" s="29"/>
      <c r="Z20" s="29"/>
      <c r="AA20" s="27"/>
      <c r="AB20" s="26"/>
      <c r="AC20" s="176"/>
      <c r="AD20" s="26"/>
      <c r="AE20" s="26"/>
      <c r="AF20" s="26"/>
      <c r="AG20" s="26"/>
      <c r="AH20" s="26"/>
      <c r="AI20" s="26"/>
      <c r="AJ20" s="26"/>
      <c r="AK20" s="29">
        <f t="shared" si="4"/>
        <v>0</v>
      </c>
      <c r="AL20" s="74">
        <f t="shared" si="0"/>
        <v>0</v>
      </c>
      <c r="AM20" s="74">
        <f t="shared" si="1"/>
        <v>0</v>
      </c>
    </row>
    <row r="21" spans="1:39" ht="24" customHeight="1">
      <c r="A21" s="29">
        <f>IF('様式 WA-1（集計作業用）'!$A$6="","",'様式 WA-1（集計作業用）'!$A$6)</f>
      </c>
      <c r="B21" s="72"/>
      <c r="C21" s="73">
        <f t="shared" si="2"/>
      </c>
      <c r="D21" s="73">
        <f t="shared" si="3"/>
      </c>
      <c r="E21" s="36">
        <f>ASC('様式 A-1（チーム情報）'!$D$8)</f>
      </c>
      <c r="F21" s="36"/>
      <c r="G21" s="29">
        <f>LEFT('様式 A-1（チーム情報）'!$AG$7,1)</f>
      </c>
      <c r="H21" s="72" t="s">
        <v>133</v>
      </c>
      <c r="I21" s="50"/>
      <c r="J21" s="51"/>
      <c r="K21" s="50"/>
      <c r="L21" s="51"/>
      <c r="M21" s="26" t="s">
        <v>40</v>
      </c>
      <c r="N21" s="28"/>
      <c r="O21" s="166"/>
      <c r="P21" s="26"/>
      <c r="Q21" s="26"/>
      <c r="R21" s="26"/>
      <c r="S21" s="26"/>
      <c r="T21" s="37"/>
      <c r="U21" s="26"/>
      <c r="V21" s="26"/>
      <c r="W21" s="27"/>
      <c r="X21" s="29">
        <f>IF(W21="","",DATEDIF(W21,'様式 A-1（チーム情報）'!$G$2,"Y"))</f>
      </c>
      <c r="Y21" s="29"/>
      <c r="Z21" s="29"/>
      <c r="AA21" s="27"/>
      <c r="AB21" s="26"/>
      <c r="AC21" s="176"/>
      <c r="AD21" s="26"/>
      <c r="AE21" s="26"/>
      <c r="AF21" s="26"/>
      <c r="AG21" s="26"/>
      <c r="AH21" s="26"/>
      <c r="AI21" s="26"/>
      <c r="AJ21" s="26"/>
      <c r="AK21" s="29">
        <f t="shared" si="4"/>
        <v>0</v>
      </c>
      <c r="AL21" s="74">
        <f t="shared" si="0"/>
        <v>0</v>
      </c>
      <c r="AM21" s="74">
        <f t="shared" si="1"/>
        <v>0</v>
      </c>
    </row>
    <row r="22" spans="1:39" ht="24" customHeight="1">
      <c r="A22" s="29">
        <f>IF('様式 WA-1（集計作業用）'!$A$6="","",'様式 WA-1（集計作業用）'!$A$6)</f>
      </c>
      <c r="B22" s="72"/>
      <c r="C22" s="73">
        <f t="shared" si="2"/>
      </c>
      <c r="D22" s="73">
        <f t="shared" si="3"/>
      </c>
      <c r="E22" s="36">
        <f>ASC('様式 A-1（チーム情報）'!$D$8)</f>
      </c>
      <c r="F22" s="36"/>
      <c r="G22" s="29">
        <f>LEFT('様式 A-1（チーム情報）'!$AG$7,1)</f>
      </c>
      <c r="H22" s="72" t="s">
        <v>134</v>
      </c>
      <c r="I22" s="50"/>
      <c r="J22" s="51"/>
      <c r="K22" s="50"/>
      <c r="L22" s="51"/>
      <c r="M22" s="26" t="s">
        <v>40</v>
      </c>
      <c r="N22" s="28"/>
      <c r="O22" s="166"/>
      <c r="P22" s="26"/>
      <c r="Q22" s="26"/>
      <c r="R22" s="26"/>
      <c r="S22" s="26"/>
      <c r="T22" s="37"/>
      <c r="U22" s="26"/>
      <c r="V22" s="26"/>
      <c r="W22" s="27"/>
      <c r="X22" s="29">
        <f>IF(W22="","",DATEDIF(W22,'様式 A-1（チーム情報）'!$G$2,"Y"))</f>
      </c>
      <c r="Y22" s="29"/>
      <c r="Z22" s="29"/>
      <c r="AA22" s="27"/>
      <c r="AB22" s="26"/>
      <c r="AC22" s="176"/>
      <c r="AD22" s="26"/>
      <c r="AE22" s="26"/>
      <c r="AF22" s="26"/>
      <c r="AG22" s="26"/>
      <c r="AH22" s="26"/>
      <c r="AI22" s="26"/>
      <c r="AJ22" s="26"/>
      <c r="AK22" s="29">
        <f t="shared" si="4"/>
        <v>0</v>
      </c>
      <c r="AL22" s="74">
        <f t="shared" si="0"/>
        <v>0</v>
      </c>
      <c r="AM22" s="74">
        <f t="shared" si="1"/>
        <v>0</v>
      </c>
    </row>
    <row r="23" spans="1:39" ht="24" customHeight="1">
      <c r="A23" s="29">
        <f>IF('様式 WA-1（集計作業用）'!$A$6="","",'様式 WA-1（集計作業用）'!$A$6)</f>
      </c>
      <c r="B23" s="72"/>
      <c r="C23" s="73">
        <f t="shared" si="2"/>
      </c>
      <c r="D23" s="73">
        <f t="shared" si="3"/>
      </c>
      <c r="E23" s="36">
        <f>ASC('様式 A-1（チーム情報）'!$D$8)</f>
      </c>
      <c r="F23" s="36"/>
      <c r="G23" s="29">
        <f>LEFT('様式 A-1（チーム情報）'!$AG$7,1)</f>
      </c>
      <c r="H23" s="72" t="s">
        <v>135</v>
      </c>
      <c r="I23" s="50"/>
      <c r="J23" s="51"/>
      <c r="K23" s="50"/>
      <c r="L23" s="51"/>
      <c r="M23" s="26" t="s">
        <v>40</v>
      </c>
      <c r="N23" s="28"/>
      <c r="O23" s="166"/>
      <c r="P23" s="26"/>
      <c r="Q23" s="26"/>
      <c r="R23" s="26"/>
      <c r="S23" s="26"/>
      <c r="T23" s="37"/>
      <c r="U23" s="26"/>
      <c r="V23" s="26"/>
      <c r="W23" s="27"/>
      <c r="X23" s="29">
        <f>IF(W23="","",DATEDIF(W23,'様式 A-1（チーム情報）'!$G$2,"Y"))</f>
      </c>
      <c r="Y23" s="29"/>
      <c r="Z23" s="29"/>
      <c r="AA23" s="27"/>
      <c r="AB23" s="26"/>
      <c r="AC23" s="176"/>
      <c r="AD23" s="26"/>
      <c r="AE23" s="26"/>
      <c r="AF23" s="26"/>
      <c r="AG23" s="26"/>
      <c r="AH23" s="26"/>
      <c r="AI23" s="26"/>
      <c r="AJ23" s="26"/>
      <c r="AK23" s="29">
        <f t="shared" si="4"/>
        <v>0</v>
      </c>
      <c r="AL23" s="74">
        <f t="shared" si="0"/>
        <v>0</v>
      </c>
      <c r="AM23" s="74">
        <f t="shared" si="1"/>
        <v>0</v>
      </c>
    </row>
    <row r="24" spans="1:39" ht="24" customHeight="1">
      <c r="A24" s="29">
        <f>IF('様式 WA-1（集計作業用）'!$A$6="","",'様式 WA-1（集計作業用）'!$A$6)</f>
      </c>
      <c r="B24" s="72"/>
      <c r="C24" s="73">
        <f t="shared" si="2"/>
      </c>
      <c r="D24" s="73">
        <f t="shared" si="3"/>
      </c>
      <c r="E24" s="36">
        <f>ASC('様式 A-1（チーム情報）'!$D$8)</f>
      </c>
      <c r="F24" s="36"/>
      <c r="G24" s="29">
        <f>LEFT('様式 A-1（チーム情報）'!$AG$7,1)</f>
      </c>
      <c r="H24" s="72" t="s">
        <v>136</v>
      </c>
      <c r="I24" s="50"/>
      <c r="J24" s="51"/>
      <c r="K24" s="50"/>
      <c r="L24" s="51"/>
      <c r="M24" s="26" t="s">
        <v>40</v>
      </c>
      <c r="N24" s="28"/>
      <c r="O24" s="166"/>
      <c r="P24" s="26"/>
      <c r="Q24" s="26"/>
      <c r="R24" s="26"/>
      <c r="S24" s="26"/>
      <c r="T24" s="37"/>
      <c r="U24" s="26"/>
      <c r="V24" s="26"/>
      <c r="W24" s="27"/>
      <c r="X24" s="29">
        <f>IF(W24="","",DATEDIF(W24,'様式 A-1（チーム情報）'!$G$2,"Y"))</f>
      </c>
      <c r="Y24" s="29"/>
      <c r="Z24" s="29"/>
      <c r="AA24" s="27"/>
      <c r="AB24" s="26"/>
      <c r="AC24" s="176"/>
      <c r="AD24" s="26"/>
      <c r="AE24" s="26"/>
      <c r="AF24" s="26"/>
      <c r="AG24" s="26"/>
      <c r="AH24" s="26"/>
      <c r="AI24" s="26"/>
      <c r="AJ24" s="26"/>
      <c r="AK24" s="29">
        <f t="shared" si="4"/>
        <v>0</v>
      </c>
      <c r="AL24" s="74">
        <f t="shared" si="0"/>
        <v>0</v>
      </c>
      <c r="AM24" s="74">
        <f t="shared" si="1"/>
        <v>0</v>
      </c>
    </row>
    <row r="25" spans="1:39" ht="24" customHeight="1">
      <c r="A25" s="29">
        <f>IF('様式 WA-1（集計作業用）'!$A$6="","",'様式 WA-1（集計作業用）'!$A$6)</f>
      </c>
      <c r="B25" s="72"/>
      <c r="C25" s="73">
        <f t="shared" si="2"/>
      </c>
      <c r="D25" s="73">
        <f t="shared" si="3"/>
      </c>
      <c r="E25" s="36">
        <f>ASC('様式 A-1（チーム情報）'!$D$8)</f>
      </c>
      <c r="F25" s="36"/>
      <c r="G25" s="29">
        <f>LEFT('様式 A-1（チーム情報）'!$AG$7,1)</f>
      </c>
      <c r="H25" s="72" t="s">
        <v>137</v>
      </c>
      <c r="I25" s="50"/>
      <c r="J25" s="51"/>
      <c r="K25" s="50"/>
      <c r="L25" s="51"/>
      <c r="M25" s="26" t="s">
        <v>40</v>
      </c>
      <c r="N25" s="28"/>
      <c r="O25" s="166"/>
      <c r="P25" s="26"/>
      <c r="Q25" s="26"/>
      <c r="R25" s="26"/>
      <c r="S25" s="26"/>
      <c r="T25" s="37"/>
      <c r="U25" s="26"/>
      <c r="V25" s="26"/>
      <c r="W25" s="27"/>
      <c r="X25" s="29">
        <f>IF(W25="","",DATEDIF(W25,'様式 A-1（チーム情報）'!$G$2,"Y"))</f>
      </c>
      <c r="Y25" s="29"/>
      <c r="Z25" s="29"/>
      <c r="AA25" s="27"/>
      <c r="AB25" s="26"/>
      <c r="AC25" s="176"/>
      <c r="AD25" s="26"/>
      <c r="AE25" s="26"/>
      <c r="AF25" s="26"/>
      <c r="AG25" s="26"/>
      <c r="AH25" s="26"/>
      <c r="AI25" s="26"/>
      <c r="AJ25" s="26"/>
      <c r="AK25" s="29">
        <f t="shared" si="4"/>
        <v>0</v>
      </c>
      <c r="AL25" s="74">
        <f t="shared" si="0"/>
        <v>0</v>
      </c>
      <c r="AM25" s="74">
        <f t="shared" si="1"/>
        <v>0</v>
      </c>
    </row>
    <row r="26" spans="1:39" ht="24" customHeight="1">
      <c r="A26" s="29">
        <f>IF('様式 WA-1（集計作業用）'!$A$6="","",'様式 WA-1（集計作業用）'!$A$6)</f>
      </c>
      <c r="B26" s="72"/>
      <c r="C26" s="73">
        <f t="shared" si="2"/>
      </c>
      <c r="D26" s="73">
        <f t="shared" si="3"/>
      </c>
      <c r="E26" s="36">
        <f>ASC('様式 A-1（チーム情報）'!$D$8)</f>
      </c>
      <c r="F26" s="36"/>
      <c r="G26" s="29">
        <f>LEFT('様式 A-1（チーム情報）'!$AG$7,1)</f>
      </c>
      <c r="H26" s="72" t="s">
        <v>138</v>
      </c>
      <c r="I26" s="50"/>
      <c r="J26" s="51"/>
      <c r="K26" s="50"/>
      <c r="L26" s="51"/>
      <c r="M26" s="26" t="s">
        <v>40</v>
      </c>
      <c r="N26" s="28"/>
      <c r="O26" s="166"/>
      <c r="P26" s="26"/>
      <c r="Q26" s="26"/>
      <c r="R26" s="26"/>
      <c r="S26" s="26"/>
      <c r="T26" s="37"/>
      <c r="U26" s="26"/>
      <c r="V26" s="26"/>
      <c r="W26" s="27"/>
      <c r="X26" s="29">
        <f>IF(W26="","",DATEDIF(W26,'様式 A-1（チーム情報）'!$G$2,"Y"))</f>
      </c>
      <c r="Y26" s="29"/>
      <c r="Z26" s="29"/>
      <c r="AA26" s="27"/>
      <c r="AB26" s="26"/>
      <c r="AC26" s="176"/>
      <c r="AD26" s="26"/>
      <c r="AE26" s="26"/>
      <c r="AF26" s="26"/>
      <c r="AG26" s="26"/>
      <c r="AH26" s="26"/>
      <c r="AI26" s="26"/>
      <c r="AJ26" s="26"/>
      <c r="AK26" s="29">
        <f t="shared" si="4"/>
        <v>0</v>
      </c>
      <c r="AL26" s="74">
        <f t="shared" si="0"/>
        <v>0</v>
      </c>
      <c r="AM26" s="74">
        <f t="shared" si="1"/>
        <v>0</v>
      </c>
    </row>
    <row r="27" spans="1:39" ht="24" customHeight="1">
      <c r="A27" s="29">
        <f>IF('様式 WA-1（集計作業用）'!$A$6="","",'様式 WA-1（集計作業用）'!$A$6)</f>
      </c>
      <c r="B27" s="72"/>
      <c r="C27" s="73">
        <f t="shared" si="2"/>
      </c>
      <c r="D27" s="73">
        <f t="shared" si="3"/>
      </c>
      <c r="E27" s="36">
        <f>ASC('様式 A-1（チーム情報）'!$D$8)</f>
      </c>
      <c r="F27" s="36"/>
      <c r="G27" s="29">
        <f>LEFT('様式 A-1（チーム情報）'!$AG$7,1)</f>
      </c>
      <c r="H27" s="72" t="s">
        <v>139</v>
      </c>
      <c r="I27" s="50"/>
      <c r="J27" s="51"/>
      <c r="K27" s="50"/>
      <c r="L27" s="51"/>
      <c r="M27" s="26" t="s">
        <v>40</v>
      </c>
      <c r="N27" s="28"/>
      <c r="O27" s="166"/>
      <c r="P27" s="26"/>
      <c r="Q27" s="26"/>
      <c r="R27" s="26"/>
      <c r="S27" s="26"/>
      <c r="T27" s="37"/>
      <c r="U27" s="26"/>
      <c r="V27" s="26"/>
      <c r="W27" s="27"/>
      <c r="X27" s="29">
        <f>IF(W27="","",DATEDIF(W27,'様式 A-1（チーム情報）'!$G$2,"Y"))</f>
      </c>
      <c r="Y27" s="29"/>
      <c r="Z27" s="29"/>
      <c r="AA27" s="27"/>
      <c r="AB27" s="26"/>
      <c r="AC27" s="176"/>
      <c r="AD27" s="26"/>
      <c r="AE27" s="26"/>
      <c r="AF27" s="26"/>
      <c r="AG27" s="26"/>
      <c r="AH27" s="26"/>
      <c r="AI27" s="26"/>
      <c r="AJ27" s="26"/>
      <c r="AK27" s="29">
        <f t="shared" si="4"/>
        <v>0</v>
      </c>
      <c r="AL27" s="74">
        <f t="shared" si="0"/>
        <v>0</v>
      </c>
      <c r="AM27" s="74">
        <f t="shared" si="1"/>
        <v>0</v>
      </c>
    </row>
    <row r="28" spans="1:39" ht="24" customHeight="1">
      <c r="A28" s="29">
        <f>IF('様式 WA-1（集計作業用）'!$A$6="","",'様式 WA-1（集計作業用）'!$A$6)</f>
      </c>
      <c r="B28" s="72"/>
      <c r="C28" s="73">
        <f t="shared" si="2"/>
      </c>
      <c r="D28" s="73">
        <f t="shared" si="3"/>
      </c>
      <c r="E28" s="36">
        <f>ASC('様式 A-1（チーム情報）'!$D$8)</f>
      </c>
      <c r="F28" s="36"/>
      <c r="G28" s="29">
        <f>LEFT('様式 A-1（チーム情報）'!$AG$7,1)</f>
      </c>
      <c r="H28" s="72" t="s">
        <v>140</v>
      </c>
      <c r="I28" s="50"/>
      <c r="J28" s="51"/>
      <c r="K28" s="50"/>
      <c r="L28" s="51"/>
      <c r="M28" s="26" t="s">
        <v>40</v>
      </c>
      <c r="N28" s="28"/>
      <c r="O28" s="166"/>
      <c r="P28" s="26"/>
      <c r="Q28" s="26"/>
      <c r="R28" s="26"/>
      <c r="S28" s="26"/>
      <c r="T28" s="37"/>
      <c r="U28" s="26"/>
      <c r="V28" s="26"/>
      <c r="W28" s="27"/>
      <c r="X28" s="29">
        <f>IF(W28="","",DATEDIF(W28,'様式 A-1（チーム情報）'!$G$2,"Y"))</f>
      </c>
      <c r="Y28" s="29"/>
      <c r="Z28" s="29"/>
      <c r="AA28" s="27"/>
      <c r="AB28" s="26"/>
      <c r="AC28" s="176"/>
      <c r="AD28" s="26"/>
      <c r="AE28" s="26"/>
      <c r="AF28" s="26"/>
      <c r="AG28" s="26"/>
      <c r="AH28" s="26"/>
      <c r="AI28" s="26"/>
      <c r="AJ28" s="26"/>
      <c r="AK28" s="29">
        <f t="shared" si="4"/>
        <v>0</v>
      </c>
      <c r="AL28" s="74">
        <f t="shared" si="0"/>
        <v>0</v>
      </c>
      <c r="AM28" s="74">
        <f t="shared" si="1"/>
        <v>0</v>
      </c>
    </row>
    <row r="29" spans="1:39" ht="24" customHeight="1">
      <c r="A29" s="29">
        <f>IF('様式 WA-1（集計作業用）'!$A$6="","",'様式 WA-1（集計作業用）'!$A$6)</f>
      </c>
      <c r="B29" s="72"/>
      <c r="C29" s="73">
        <f t="shared" si="2"/>
      </c>
      <c r="D29" s="73">
        <f t="shared" si="3"/>
      </c>
      <c r="E29" s="36">
        <f>ASC('様式 A-1（チーム情報）'!$D$8)</f>
      </c>
      <c r="F29" s="36"/>
      <c r="G29" s="29">
        <f>LEFT('様式 A-1（チーム情報）'!$AG$7,1)</f>
      </c>
      <c r="H29" s="72" t="s">
        <v>141</v>
      </c>
      <c r="I29" s="50"/>
      <c r="J29" s="51"/>
      <c r="K29" s="50"/>
      <c r="L29" s="51"/>
      <c r="M29" s="26" t="s">
        <v>40</v>
      </c>
      <c r="N29" s="28"/>
      <c r="O29" s="166"/>
      <c r="P29" s="26"/>
      <c r="Q29" s="26"/>
      <c r="R29" s="26"/>
      <c r="S29" s="26"/>
      <c r="T29" s="37"/>
      <c r="U29" s="26"/>
      <c r="V29" s="26"/>
      <c r="W29" s="27"/>
      <c r="X29" s="29">
        <f>IF(W29="","",DATEDIF(W29,'様式 A-1（チーム情報）'!$G$2,"Y"))</f>
      </c>
      <c r="Y29" s="29"/>
      <c r="Z29" s="29"/>
      <c r="AA29" s="27"/>
      <c r="AB29" s="26"/>
      <c r="AC29" s="176"/>
      <c r="AD29" s="26"/>
      <c r="AE29" s="26"/>
      <c r="AF29" s="26"/>
      <c r="AG29" s="26"/>
      <c r="AH29" s="26"/>
      <c r="AI29" s="26"/>
      <c r="AJ29" s="26"/>
      <c r="AK29" s="29">
        <f t="shared" si="4"/>
        <v>0</v>
      </c>
      <c r="AL29" s="74">
        <f t="shared" si="0"/>
        <v>0</v>
      </c>
      <c r="AM29" s="74">
        <f t="shared" si="1"/>
        <v>0</v>
      </c>
    </row>
    <row r="30" spans="1:39" ht="24" customHeight="1">
      <c r="A30" s="29">
        <f>IF('様式 WA-1（集計作業用）'!$A$6="","",'様式 WA-1（集計作業用）'!$A$6)</f>
      </c>
      <c r="B30" s="72"/>
      <c r="C30" s="73">
        <f t="shared" si="2"/>
      </c>
      <c r="D30" s="73">
        <f t="shared" si="3"/>
      </c>
      <c r="E30" s="36">
        <f>ASC('様式 A-1（チーム情報）'!$D$8)</f>
      </c>
      <c r="F30" s="36"/>
      <c r="G30" s="29">
        <f>LEFT('様式 A-1（チーム情報）'!$AG$7,1)</f>
      </c>
      <c r="H30" s="72" t="s">
        <v>142</v>
      </c>
      <c r="I30" s="50"/>
      <c r="J30" s="51"/>
      <c r="K30" s="50"/>
      <c r="L30" s="51"/>
      <c r="M30" s="26" t="s">
        <v>40</v>
      </c>
      <c r="N30" s="28"/>
      <c r="O30" s="166"/>
      <c r="P30" s="26"/>
      <c r="Q30" s="26"/>
      <c r="R30" s="26"/>
      <c r="S30" s="26"/>
      <c r="T30" s="37"/>
      <c r="U30" s="26"/>
      <c r="V30" s="26"/>
      <c r="W30" s="27"/>
      <c r="X30" s="29">
        <f>IF(W30="","",DATEDIF(W30,'様式 A-1（チーム情報）'!$G$2,"Y"))</f>
      </c>
      <c r="Y30" s="29"/>
      <c r="Z30" s="29"/>
      <c r="AA30" s="27"/>
      <c r="AB30" s="26"/>
      <c r="AC30" s="176"/>
      <c r="AD30" s="26"/>
      <c r="AE30" s="26"/>
      <c r="AF30" s="26"/>
      <c r="AG30" s="26"/>
      <c r="AH30" s="26"/>
      <c r="AI30" s="26"/>
      <c r="AJ30" s="26"/>
      <c r="AK30" s="29">
        <f t="shared" si="4"/>
        <v>0</v>
      </c>
      <c r="AL30" s="74">
        <f t="shared" si="0"/>
        <v>0</v>
      </c>
      <c r="AM30" s="74">
        <f t="shared" si="1"/>
        <v>0</v>
      </c>
    </row>
    <row r="31" spans="1:39" ht="24" customHeight="1">
      <c r="A31" s="29">
        <f>IF('様式 WA-1（集計作業用）'!$A$6="","",'様式 WA-1（集計作業用）'!$A$6)</f>
      </c>
      <c r="B31" s="72"/>
      <c r="C31" s="73">
        <f t="shared" si="2"/>
      </c>
      <c r="D31" s="73">
        <f t="shared" si="3"/>
      </c>
      <c r="E31" s="36">
        <f>ASC('様式 A-1（チーム情報）'!$D$8)</f>
      </c>
      <c r="F31" s="36"/>
      <c r="G31" s="29">
        <f>LEFT('様式 A-1（チーム情報）'!$AG$7,1)</f>
      </c>
      <c r="H31" s="72" t="s">
        <v>143</v>
      </c>
      <c r="I31" s="50"/>
      <c r="J31" s="51"/>
      <c r="K31" s="50"/>
      <c r="L31" s="51"/>
      <c r="M31" s="26" t="s">
        <v>40</v>
      </c>
      <c r="N31" s="28"/>
      <c r="O31" s="166"/>
      <c r="P31" s="26"/>
      <c r="Q31" s="26"/>
      <c r="R31" s="26"/>
      <c r="S31" s="26"/>
      <c r="T31" s="37"/>
      <c r="U31" s="26"/>
      <c r="V31" s="26"/>
      <c r="W31" s="27"/>
      <c r="X31" s="29">
        <f>IF(W31="","",DATEDIF(W31,'様式 A-1（チーム情報）'!$G$2,"Y"))</f>
      </c>
      <c r="Y31" s="29"/>
      <c r="Z31" s="29"/>
      <c r="AA31" s="27"/>
      <c r="AB31" s="26"/>
      <c r="AC31" s="176"/>
      <c r="AD31" s="26"/>
      <c r="AE31" s="26"/>
      <c r="AF31" s="26"/>
      <c r="AG31" s="26"/>
      <c r="AH31" s="26"/>
      <c r="AI31" s="26"/>
      <c r="AJ31" s="26"/>
      <c r="AK31" s="29">
        <f t="shared" si="4"/>
        <v>0</v>
      </c>
      <c r="AL31" s="74">
        <f t="shared" si="0"/>
        <v>0</v>
      </c>
      <c r="AM31" s="74">
        <f t="shared" si="1"/>
        <v>0</v>
      </c>
    </row>
    <row r="32" spans="1:39" ht="24" customHeight="1">
      <c r="A32" s="29">
        <f>IF('様式 WA-1（集計作業用）'!$A$6="","",'様式 WA-1（集計作業用）'!$A$6)</f>
      </c>
      <c r="B32" s="72"/>
      <c r="C32" s="73">
        <f t="shared" si="2"/>
      </c>
      <c r="D32" s="73">
        <f t="shared" si="3"/>
      </c>
      <c r="E32" s="36">
        <f>ASC('様式 A-1（チーム情報）'!$D$8)</f>
      </c>
      <c r="F32" s="36"/>
      <c r="G32" s="29">
        <f>LEFT('様式 A-1（チーム情報）'!$AG$7,1)</f>
      </c>
      <c r="H32" s="72" t="s">
        <v>144</v>
      </c>
      <c r="I32" s="50"/>
      <c r="J32" s="51"/>
      <c r="K32" s="50"/>
      <c r="L32" s="51"/>
      <c r="M32" s="26" t="s">
        <v>40</v>
      </c>
      <c r="N32" s="28"/>
      <c r="O32" s="166"/>
      <c r="P32" s="26"/>
      <c r="Q32" s="26"/>
      <c r="R32" s="26"/>
      <c r="S32" s="26"/>
      <c r="T32" s="37"/>
      <c r="U32" s="26"/>
      <c r="V32" s="26"/>
      <c r="W32" s="27"/>
      <c r="X32" s="29">
        <f>IF(W32="","",DATEDIF(W32,'様式 A-1（チーム情報）'!$G$2,"Y"))</f>
      </c>
      <c r="Y32" s="29"/>
      <c r="Z32" s="29"/>
      <c r="AA32" s="27"/>
      <c r="AB32" s="26"/>
      <c r="AC32" s="176"/>
      <c r="AD32" s="26"/>
      <c r="AE32" s="26"/>
      <c r="AF32" s="26"/>
      <c r="AG32" s="26"/>
      <c r="AH32" s="26"/>
      <c r="AI32" s="26"/>
      <c r="AJ32" s="26"/>
      <c r="AK32" s="29">
        <f t="shared" si="4"/>
        <v>0</v>
      </c>
      <c r="AL32" s="74">
        <f t="shared" si="0"/>
        <v>0</v>
      </c>
      <c r="AM32" s="74">
        <f t="shared" si="1"/>
        <v>0</v>
      </c>
    </row>
    <row r="33" spans="1:39" ht="24" customHeight="1">
      <c r="A33" s="29">
        <f>IF('様式 WA-1（集計作業用）'!$A$6="","",'様式 WA-1（集計作業用）'!$A$6)</f>
      </c>
      <c r="B33" s="72"/>
      <c r="C33" s="73">
        <f t="shared" si="2"/>
      </c>
      <c r="D33" s="73">
        <f t="shared" si="3"/>
      </c>
      <c r="E33" s="36">
        <f>ASC('様式 A-1（チーム情報）'!$D$8)</f>
      </c>
      <c r="F33" s="36"/>
      <c r="G33" s="29">
        <f>LEFT('様式 A-1（チーム情報）'!$AG$7,1)</f>
      </c>
      <c r="H33" s="72" t="s">
        <v>145</v>
      </c>
      <c r="I33" s="50"/>
      <c r="J33" s="51"/>
      <c r="K33" s="50"/>
      <c r="L33" s="51"/>
      <c r="M33" s="26" t="s">
        <v>40</v>
      </c>
      <c r="N33" s="28"/>
      <c r="O33" s="166"/>
      <c r="P33" s="26"/>
      <c r="Q33" s="26"/>
      <c r="R33" s="26"/>
      <c r="S33" s="26"/>
      <c r="T33" s="37"/>
      <c r="U33" s="26"/>
      <c r="V33" s="26"/>
      <c r="W33" s="27"/>
      <c r="X33" s="29">
        <f>IF(W33="","",DATEDIF(W33,'様式 A-1（チーム情報）'!$G$2,"Y"))</f>
      </c>
      <c r="Y33" s="29"/>
      <c r="Z33" s="29"/>
      <c r="AA33" s="27"/>
      <c r="AB33" s="26"/>
      <c r="AC33" s="176"/>
      <c r="AD33" s="26"/>
      <c r="AE33" s="26"/>
      <c r="AF33" s="26"/>
      <c r="AG33" s="26"/>
      <c r="AH33" s="26"/>
      <c r="AI33" s="26"/>
      <c r="AJ33" s="26"/>
      <c r="AK33" s="29">
        <f t="shared" si="4"/>
        <v>0</v>
      </c>
      <c r="AL33" s="74">
        <f t="shared" si="0"/>
        <v>0</v>
      </c>
      <c r="AM33" s="74">
        <f t="shared" si="1"/>
        <v>0</v>
      </c>
    </row>
    <row r="34" spans="1:39" ht="24" customHeight="1">
      <c r="A34" s="29">
        <f>IF('様式 WA-1（集計作業用）'!$A$6="","",'様式 WA-1（集計作業用）'!$A$6)</f>
      </c>
      <c r="B34" s="72"/>
      <c r="C34" s="73">
        <f t="shared" si="2"/>
      </c>
      <c r="D34" s="73">
        <f t="shared" si="3"/>
      </c>
      <c r="E34" s="36">
        <f>ASC('様式 A-1（チーム情報）'!$D$8)</f>
      </c>
      <c r="F34" s="36"/>
      <c r="G34" s="29">
        <f>LEFT('様式 A-1（チーム情報）'!$AG$7,1)</f>
      </c>
      <c r="H34" s="72" t="s">
        <v>146</v>
      </c>
      <c r="I34" s="50"/>
      <c r="J34" s="51"/>
      <c r="K34" s="50"/>
      <c r="L34" s="51"/>
      <c r="M34" s="26" t="s">
        <v>40</v>
      </c>
      <c r="N34" s="28"/>
      <c r="O34" s="166"/>
      <c r="P34" s="26"/>
      <c r="Q34" s="26"/>
      <c r="R34" s="26"/>
      <c r="S34" s="26"/>
      <c r="T34" s="37"/>
      <c r="U34" s="26"/>
      <c r="V34" s="26"/>
      <c r="W34" s="27"/>
      <c r="X34" s="29">
        <f>IF(W34="","",DATEDIF(W34,'様式 A-1（チーム情報）'!$G$2,"Y"))</f>
      </c>
      <c r="Y34" s="29"/>
      <c r="Z34" s="29"/>
      <c r="AA34" s="27"/>
      <c r="AB34" s="26"/>
      <c r="AC34" s="176"/>
      <c r="AD34" s="26"/>
      <c r="AE34" s="26"/>
      <c r="AF34" s="26"/>
      <c r="AG34" s="26"/>
      <c r="AH34" s="26"/>
      <c r="AI34" s="26"/>
      <c r="AJ34" s="26"/>
      <c r="AK34" s="29">
        <f t="shared" si="4"/>
        <v>0</v>
      </c>
      <c r="AL34" s="74">
        <f t="shared" si="0"/>
        <v>0</v>
      </c>
      <c r="AM34" s="74">
        <f t="shared" si="1"/>
        <v>0</v>
      </c>
    </row>
    <row r="35" spans="1:39" ht="24" customHeight="1">
      <c r="A35" s="29">
        <f>IF('様式 WA-1（集計作業用）'!$A$6="","",'様式 WA-1（集計作業用）'!$A$6)</f>
      </c>
      <c r="B35" s="72"/>
      <c r="C35" s="73">
        <f t="shared" si="2"/>
      </c>
      <c r="D35" s="73">
        <f t="shared" si="3"/>
      </c>
      <c r="E35" s="36">
        <f>ASC('様式 A-1（チーム情報）'!$D$8)</f>
      </c>
      <c r="F35" s="36"/>
      <c r="G35" s="29">
        <f>LEFT('様式 A-1（チーム情報）'!$AG$7,1)</f>
      </c>
      <c r="H35" s="72" t="s">
        <v>147</v>
      </c>
      <c r="I35" s="50"/>
      <c r="J35" s="51"/>
      <c r="K35" s="50"/>
      <c r="L35" s="51"/>
      <c r="M35" s="26" t="s">
        <v>40</v>
      </c>
      <c r="N35" s="28"/>
      <c r="O35" s="166"/>
      <c r="P35" s="26"/>
      <c r="Q35" s="26"/>
      <c r="R35" s="26"/>
      <c r="S35" s="26"/>
      <c r="T35" s="37"/>
      <c r="U35" s="26"/>
      <c r="V35" s="26"/>
      <c r="W35" s="27"/>
      <c r="X35" s="29">
        <f>IF(W35="","",DATEDIF(W35,'様式 A-1（チーム情報）'!$G$2,"Y"))</f>
      </c>
      <c r="Y35" s="29"/>
      <c r="Z35" s="29"/>
      <c r="AA35" s="27"/>
      <c r="AB35" s="26"/>
      <c r="AC35" s="176"/>
      <c r="AD35" s="26"/>
      <c r="AE35" s="26"/>
      <c r="AF35" s="26"/>
      <c r="AG35" s="26"/>
      <c r="AH35" s="26"/>
      <c r="AI35" s="26"/>
      <c r="AJ35" s="26"/>
      <c r="AK35" s="29">
        <f t="shared" si="4"/>
        <v>0</v>
      </c>
      <c r="AL35" s="74">
        <f t="shared" si="0"/>
        <v>0</v>
      </c>
      <c r="AM35" s="74">
        <f t="shared" si="1"/>
        <v>0</v>
      </c>
    </row>
    <row r="36" spans="1:39" ht="24" customHeight="1">
      <c r="A36" s="29">
        <f>IF('様式 WA-1（集計作業用）'!$A$6="","",'様式 WA-1（集計作業用）'!$A$6)</f>
      </c>
      <c r="B36" s="72"/>
      <c r="C36" s="73">
        <f t="shared" si="2"/>
      </c>
      <c r="D36" s="73">
        <f t="shared" si="3"/>
      </c>
      <c r="E36" s="36">
        <f>ASC('様式 A-1（チーム情報）'!$D$8)</f>
      </c>
      <c r="F36" s="36"/>
      <c r="G36" s="29">
        <f>LEFT('様式 A-1（チーム情報）'!$AG$7,1)</f>
      </c>
      <c r="H36" s="72" t="s">
        <v>148</v>
      </c>
      <c r="I36" s="50"/>
      <c r="J36" s="51"/>
      <c r="K36" s="50"/>
      <c r="L36" s="51"/>
      <c r="M36" s="26" t="s">
        <v>40</v>
      </c>
      <c r="N36" s="28"/>
      <c r="O36" s="166"/>
      <c r="P36" s="26"/>
      <c r="Q36" s="26"/>
      <c r="R36" s="26"/>
      <c r="S36" s="26"/>
      <c r="T36" s="37"/>
      <c r="U36" s="26"/>
      <c r="V36" s="26"/>
      <c r="W36" s="27"/>
      <c r="X36" s="29">
        <f>IF(W36="","",DATEDIF(W36,'様式 A-1（チーム情報）'!$G$2,"Y"))</f>
      </c>
      <c r="Y36" s="29"/>
      <c r="Z36" s="29"/>
      <c r="AA36" s="27"/>
      <c r="AB36" s="26"/>
      <c r="AC36" s="176"/>
      <c r="AD36" s="26"/>
      <c r="AE36" s="26"/>
      <c r="AF36" s="26"/>
      <c r="AG36" s="26"/>
      <c r="AH36" s="26"/>
      <c r="AI36" s="26"/>
      <c r="AJ36" s="26"/>
      <c r="AK36" s="29">
        <f t="shared" si="4"/>
        <v>0</v>
      </c>
      <c r="AL36" s="74">
        <f t="shared" si="0"/>
        <v>0</v>
      </c>
      <c r="AM36" s="74">
        <f t="shared" si="1"/>
        <v>0</v>
      </c>
    </row>
    <row r="37" spans="1:39" ht="24" customHeight="1">
      <c r="A37" s="29">
        <f>IF('様式 WA-1（集計作業用）'!$A$6="","",'様式 WA-1（集計作業用）'!$A$6)</f>
      </c>
      <c r="B37" s="72"/>
      <c r="C37" s="73">
        <f t="shared" si="2"/>
      </c>
      <c r="D37" s="73">
        <f t="shared" si="3"/>
      </c>
      <c r="E37" s="36">
        <f>ASC('様式 A-1（チーム情報）'!$D$8)</f>
      </c>
      <c r="F37" s="36"/>
      <c r="G37" s="29">
        <f>LEFT('様式 A-1（チーム情報）'!$AG$7,1)</f>
      </c>
      <c r="H37" s="72" t="s">
        <v>149</v>
      </c>
      <c r="I37" s="50"/>
      <c r="J37" s="51"/>
      <c r="K37" s="50"/>
      <c r="L37" s="51"/>
      <c r="M37" s="26" t="s">
        <v>40</v>
      </c>
      <c r="N37" s="28"/>
      <c r="O37" s="166"/>
      <c r="P37" s="26"/>
      <c r="Q37" s="26"/>
      <c r="R37" s="26"/>
      <c r="S37" s="26"/>
      <c r="T37" s="37"/>
      <c r="U37" s="26"/>
      <c r="V37" s="26"/>
      <c r="W37" s="27"/>
      <c r="X37" s="29">
        <f>IF(W37="","",DATEDIF(W37,'様式 A-1（チーム情報）'!$G$2,"Y"))</f>
      </c>
      <c r="Y37" s="29"/>
      <c r="Z37" s="29"/>
      <c r="AA37" s="27"/>
      <c r="AB37" s="26"/>
      <c r="AC37" s="176"/>
      <c r="AD37" s="26"/>
      <c r="AE37" s="26"/>
      <c r="AF37" s="26"/>
      <c r="AG37" s="26"/>
      <c r="AH37" s="26"/>
      <c r="AI37" s="26"/>
      <c r="AJ37" s="26"/>
      <c r="AK37" s="29">
        <f t="shared" si="4"/>
        <v>0</v>
      </c>
      <c r="AL37" s="74">
        <f t="shared" si="0"/>
        <v>0</v>
      </c>
      <c r="AM37" s="74">
        <f t="shared" si="1"/>
        <v>0</v>
      </c>
    </row>
    <row r="38" spans="1:39" ht="24" customHeight="1">
      <c r="A38" s="29">
        <f>IF('様式 WA-1（集計作業用）'!$A$6="","",'様式 WA-1（集計作業用）'!$A$6)</f>
      </c>
      <c r="B38" s="72"/>
      <c r="C38" s="73">
        <f t="shared" si="2"/>
      </c>
      <c r="D38" s="73">
        <f t="shared" si="3"/>
      </c>
      <c r="E38" s="36">
        <f>ASC('様式 A-1（チーム情報）'!$D$8)</f>
      </c>
      <c r="F38" s="36"/>
      <c r="G38" s="29">
        <f>LEFT('様式 A-1（チーム情報）'!$AG$7,1)</f>
      </c>
      <c r="H38" s="72" t="s">
        <v>150</v>
      </c>
      <c r="I38" s="50"/>
      <c r="J38" s="51"/>
      <c r="K38" s="50"/>
      <c r="L38" s="51"/>
      <c r="M38" s="26" t="s">
        <v>40</v>
      </c>
      <c r="N38" s="28"/>
      <c r="O38" s="166"/>
      <c r="P38" s="26"/>
      <c r="Q38" s="26"/>
      <c r="R38" s="26"/>
      <c r="S38" s="26"/>
      <c r="T38" s="37"/>
      <c r="U38" s="26"/>
      <c r="V38" s="26"/>
      <c r="W38" s="27"/>
      <c r="X38" s="29">
        <f>IF(W38="","",DATEDIF(W38,'様式 A-1（チーム情報）'!$G$2,"Y"))</f>
      </c>
      <c r="Y38" s="29"/>
      <c r="Z38" s="29"/>
      <c r="AA38" s="27"/>
      <c r="AB38" s="26"/>
      <c r="AC38" s="176"/>
      <c r="AD38" s="26"/>
      <c r="AE38" s="26"/>
      <c r="AF38" s="26"/>
      <c r="AG38" s="26"/>
      <c r="AH38" s="26"/>
      <c r="AI38" s="26"/>
      <c r="AJ38" s="26"/>
      <c r="AK38" s="29">
        <f t="shared" si="4"/>
        <v>0</v>
      </c>
      <c r="AL38" s="74">
        <f t="shared" si="0"/>
        <v>0</v>
      </c>
      <c r="AM38" s="74">
        <f t="shared" si="1"/>
        <v>0</v>
      </c>
    </row>
    <row r="39" spans="1:39" ht="24" customHeight="1">
      <c r="A39" s="29">
        <f>IF('様式 WA-1（集計作業用）'!$A$6="","",'様式 WA-1（集計作業用）'!$A$6)</f>
      </c>
      <c r="B39" s="72"/>
      <c r="C39" s="73">
        <f t="shared" si="2"/>
      </c>
      <c r="D39" s="73">
        <f t="shared" si="3"/>
      </c>
      <c r="E39" s="36">
        <f>ASC('様式 A-1（チーム情報）'!$D$8)</f>
      </c>
      <c r="F39" s="36"/>
      <c r="G39" s="29">
        <f>LEFT('様式 A-1（チーム情報）'!$AG$7,1)</f>
      </c>
      <c r="H39" s="72" t="s">
        <v>151</v>
      </c>
      <c r="I39" s="50"/>
      <c r="J39" s="51"/>
      <c r="K39" s="50"/>
      <c r="L39" s="51"/>
      <c r="M39" s="26" t="s">
        <v>40</v>
      </c>
      <c r="N39" s="28"/>
      <c r="O39" s="166"/>
      <c r="P39" s="26"/>
      <c r="Q39" s="26"/>
      <c r="R39" s="26"/>
      <c r="S39" s="26"/>
      <c r="T39" s="37"/>
      <c r="U39" s="26"/>
      <c r="V39" s="26"/>
      <c r="W39" s="27"/>
      <c r="X39" s="29">
        <f>IF(W39="","",DATEDIF(W39,'様式 A-1（チーム情報）'!$G$2,"Y"))</f>
      </c>
      <c r="Y39" s="29"/>
      <c r="Z39" s="29"/>
      <c r="AA39" s="27"/>
      <c r="AB39" s="26"/>
      <c r="AC39" s="176"/>
      <c r="AD39" s="26"/>
      <c r="AE39" s="26"/>
      <c r="AF39" s="26"/>
      <c r="AG39" s="26"/>
      <c r="AH39" s="26"/>
      <c r="AI39" s="26"/>
      <c r="AJ39" s="26"/>
      <c r="AK39" s="29">
        <f t="shared" si="4"/>
        <v>0</v>
      </c>
      <c r="AL39" s="74">
        <f t="shared" si="0"/>
        <v>0</v>
      </c>
      <c r="AM39" s="74">
        <f t="shared" si="1"/>
        <v>0</v>
      </c>
    </row>
    <row r="40" spans="1:39" ht="24" customHeight="1">
      <c r="A40" s="29">
        <f>IF('様式 WA-1（集計作業用）'!$A$6="","",'様式 WA-1（集計作業用）'!$A$6)</f>
      </c>
      <c r="B40" s="72"/>
      <c r="C40" s="73">
        <f t="shared" si="2"/>
      </c>
      <c r="D40" s="73">
        <f t="shared" si="3"/>
      </c>
      <c r="E40" s="36">
        <f>ASC('様式 A-1（チーム情報）'!$D$8)</f>
      </c>
      <c r="F40" s="36"/>
      <c r="G40" s="29">
        <f>LEFT('様式 A-1（チーム情報）'!$AG$7,1)</f>
      </c>
      <c r="H40" s="72" t="s">
        <v>152</v>
      </c>
      <c r="I40" s="50"/>
      <c r="J40" s="51"/>
      <c r="K40" s="50"/>
      <c r="L40" s="51"/>
      <c r="M40" s="26" t="s">
        <v>40</v>
      </c>
      <c r="N40" s="28"/>
      <c r="O40" s="166"/>
      <c r="P40" s="26"/>
      <c r="Q40" s="26"/>
      <c r="R40" s="26"/>
      <c r="S40" s="26"/>
      <c r="T40" s="37"/>
      <c r="U40" s="26"/>
      <c r="V40" s="26"/>
      <c r="W40" s="27"/>
      <c r="X40" s="29">
        <f>IF(W40="","",DATEDIF(W40,'様式 A-1（チーム情報）'!$G$2,"Y"))</f>
      </c>
      <c r="Y40" s="29"/>
      <c r="Z40" s="29"/>
      <c r="AA40" s="27"/>
      <c r="AB40" s="26"/>
      <c r="AC40" s="176"/>
      <c r="AD40" s="26"/>
      <c r="AE40" s="26"/>
      <c r="AF40" s="26"/>
      <c r="AG40" s="26"/>
      <c r="AH40" s="26"/>
      <c r="AI40" s="26"/>
      <c r="AJ40" s="26"/>
      <c r="AK40" s="29">
        <f t="shared" si="4"/>
        <v>0</v>
      </c>
      <c r="AL40" s="74">
        <f aca="true" t="shared" si="5" ref="AL40:AL71">IF(AK40&lt;=$AR$114,AK40,$AR$114)</f>
        <v>0</v>
      </c>
      <c r="AM40" s="74">
        <f aca="true" t="shared" si="6" ref="AM40:AM71">IF(AK40&lt;=$AR$114,0,AK40-$AR$114)</f>
        <v>0</v>
      </c>
    </row>
    <row r="41" spans="1:39" ht="24" customHeight="1">
      <c r="A41" s="29">
        <f>IF('様式 WA-1（集計作業用）'!$A$6="","",'様式 WA-1（集計作業用）'!$A$6)</f>
      </c>
      <c r="B41" s="72"/>
      <c r="C41" s="73">
        <f t="shared" si="2"/>
      </c>
      <c r="D41" s="73">
        <f t="shared" si="3"/>
      </c>
      <c r="E41" s="36">
        <f>ASC('様式 A-1（チーム情報）'!$D$8)</f>
      </c>
      <c r="F41" s="36"/>
      <c r="G41" s="29">
        <f>LEFT('様式 A-1（チーム情報）'!$AG$7,1)</f>
      </c>
      <c r="H41" s="72" t="s">
        <v>153</v>
      </c>
      <c r="I41" s="50"/>
      <c r="J41" s="51"/>
      <c r="K41" s="50"/>
      <c r="L41" s="51"/>
      <c r="M41" s="26" t="s">
        <v>40</v>
      </c>
      <c r="N41" s="28"/>
      <c r="O41" s="166"/>
      <c r="P41" s="26"/>
      <c r="Q41" s="26"/>
      <c r="R41" s="26"/>
      <c r="S41" s="26"/>
      <c r="T41" s="37"/>
      <c r="U41" s="26"/>
      <c r="V41" s="26"/>
      <c r="W41" s="27"/>
      <c r="X41" s="29">
        <f>IF(W41="","",DATEDIF(W41,'様式 A-1（チーム情報）'!$G$2,"Y"))</f>
      </c>
      <c r="Y41" s="29"/>
      <c r="Z41" s="29"/>
      <c r="AA41" s="27"/>
      <c r="AB41" s="26"/>
      <c r="AC41" s="176"/>
      <c r="AD41" s="26"/>
      <c r="AE41" s="26"/>
      <c r="AF41" s="26"/>
      <c r="AG41" s="26"/>
      <c r="AH41" s="26"/>
      <c r="AI41" s="26"/>
      <c r="AJ41" s="26"/>
      <c r="AK41" s="29">
        <f t="shared" si="4"/>
        <v>0</v>
      </c>
      <c r="AL41" s="74">
        <f t="shared" si="5"/>
        <v>0</v>
      </c>
      <c r="AM41" s="74">
        <f t="shared" si="6"/>
        <v>0</v>
      </c>
    </row>
    <row r="42" spans="1:39" ht="24" customHeight="1">
      <c r="A42" s="29">
        <f>IF('様式 WA-1（集計作業用）'!$A$6="","",'様式 WA-1（集計作業用）'!$A$6)</f>
      </c>
      <c r="B42" s="72"/>
      <c r="C42" s="73">
        <f t="shared" si="2"/>
      </c>
      <c r="D42" s="73">
        <f t="shared" si="3"/>
      </c>
      <c r="E42" s="36">
        <f>ASC('様式 A-1（チーム情報）'!$D$8)</f>
      </c>
      <c r="F42" s="36"/>
      <c r="G42" s="29">
        <f>LEFT('様式 A-1（チーム情報）'!$AG$7,1)</f>
      </c>
      <c r="H42" s="72" t="s">
        <v>154</v>
      </c>
      <c r="I42" s="50"/>
      <c r="J42" s="51"/>
      <c r="K42" s="50"/>
      <c r="L42" s="51"/>
      <c r="M42" s="26" t="s">
        <v>40</v>
      </c>
      <c r="N42" s="28"/>
      <c r="O42" s="166"/>
      <c r="P42" s="26"/>
      <c r="Q42" s="26"/>
      <c r="R42" s="26"/>
      <c r="S42" s="26"/>
      <c r="T42" s="37"/>
      <c r="U42" s="26"/>
      <c r="V42" s="26"/>
      <c r="W42" s="27"/>
      <c r="X42" s="29">
        <f>IF(W42="","",DATEDIF(W42,'様式 A-1（チーム情報）'!$G$2,"Y"))</f>
      </c>
      <c r="Y42" s="29"/>
      <c r="Z42" s="29"/>
      <c r="AA42" s="27"/>
      <c r="AB42" s="26"/>
      <c r="AC42" s="176"/>
      <c r="AD42" s="26"/>
      <c r="AE42" s="26"/>
      <c r="AF42" s="26"/>
      <c r="AG42" s="26"/>
      <c r="AH42" s="26"/>
      <c r="AI42" s="26"/>
      <c r="AJ42" s="26"/>
      <c r="AK42" s="29">
        <f t="shared" si="4"/>
        <v>0</v>
      </c>
      <c r="AL42" s="74">
        <f t="shared" si="5"/>
        <v>0</v>
      </c>
      <c r="AM42" s="74">
        <f t="shared" si="6"/>
        <v>0</v>
      </c>
    </row>
    <row r="43" spans="1:39" ht="24" customHeight="1">
      <c r="A43" s="29">
        <f>IF('様式 WA-1（集計作業用）'!$A$6="","",'様式 WA-1（集計作業用）'!$A$6)</f>
      </c>
      <c r="B43" s="72"/>
      <c r="C43" s="73">
        <f t="shared" si="2"/>
      </c>
      <c r="D43" s="73">
        <f t="shared" si="3"/>
      </c>
      <c r="E43" s="36">
        <f>ASC('様式 A-1（チーム情報）'!$D$8)</f>
      </c>
      <c r="F43" s="36"/>
      <c r="G43" s="29">
        <f>LEFT('様式 A-1（チーム情報）'!$AG$7,1)</f>
      </c>
      <c r="H43" s="72" t="s">
        <v>155</v>
      </c>
      <c r="I43" s="50"/>
      <c r="J43" s="51"/>
      <c r="K43" s="50"/>
      <c r="L43" s="51"/>
      <c r="M43" s="26" t="s">
        <v>40</v>
      </c>
      <c r="N43" s="28"/>
      <c r="O43" s="166"/>
      <c r="P43" s="26"/>
      <c r="Q43" s="26"/>
      <c r="R43" s="26"/>
      <c r="S43" s="26"/>
      <c r="T43" s="37"/>
      <c r="U43" s="26"/>
      <c r="V43" s="26"/>
      <c r="W43" s="27"/>
      <c r="X43" s="29">
        <f>IF(W43="","",DATEDIF(W43,'様式 A-1（チーム情報）'!$G$2,"Y"))</f>
      </c>
      <c r="Y43" s="29"/>
      <c r="Z43" s="29"/>
      <c r="AA43" s="27"/>
      <c r="AB43" s="26"/>
      <c r="AC43" s="176"/>
      <c r="AD43" s="26"/>
      <c r="AE43" s="26"/>
      <c r="AF43" s="26"/>
      <c r="AG43" s="26"/>
      <c r="AH43" s="26"/>
      <c r="AI43" s="26"/>
      <c r="AJ43" s="26"/>
      <c r="AK43" s="29">
        <f t="shared" si="4"/>
        <v>0</v>
      </c>
      <c r="AL43" s="74">
        <f t="shared" si="5"/>
        <v>0</v>
      </c>
      <c r="AM43" s="74">
        <f t="shared" si="6"/>
        <v>0</v>
      </c>
    </row>
    <row r="44" spans="1:39" ht="24" customHeight="1">
      <c r="A44" s="29">
        <f>IF('様式 WA-1（集計作業用）'!$A$6="","",'様式 WA-1（集計作業用）'!$A$6)</f>
      </c>
      <c r="B44" s="72"/>
      <c r="C44" s="73">
        <f t="shared" si="2"/>
      </c>
      <c r="D44" s="73">
        <f t="shared" si="3"/>
      </c>
      <c r="E44" s="36">
        <f>ASC('様式 A-1（チーム情報）'!$D$8)</f>
      </c>
      <c r="F44" s="36"/>
      <c r="G44" s="29">
        <f>LEFT('様式 A-1（チーム情報）'!$AG$7,1)</f>
      </c>
      <c r="H44" s="72" t="s">
        <v>156</v>
      </c>
      <c r="I44" s="50"/>
      <c r="J44" s="51"/>
      <c r="K44" s="50"/>
      <c r="L44" s="51"/>
      <c r="M44" s="26" t="s">
        <v>40</v>
      </c>
      <c r="N44" s="28"/>
      <c r="O44" s="166"/>
      <c r="P44" s="26"/>
      <c r="Q44" s="26"/>
      <c r="R44" s="26"/>
      <c r="S44" s="26"/>
      <c r="T44" s="37"/>
      <c r="U44" s="26"/>
      <c r="V44" s="26"/>
      <c r="W44" s="27"/>
      <c r="X44" s="29">
        <f>IF(W44="","",DATEDIF(W44,'様式 A-1（チーム情報）'!$G$2,"Y"))</f>
      </c>
      <c r="Y44" s="29"/>
      <c r="Z44" s="29"/>
      <c r="AA44" s="27"/>
      <c r="AB44" s="26"/>
      <c r="AC44" s="176"/>
      <c r="AD44" s="26"/>
      <c r="AE44" s="26"/>
      <c r="AF44" s="26"/>
      <c r="AG44" s="26"/>
      <c r="AH44" s="26"/>
      <c r="AI44" s="26"/>
      <c r="AJ44" s="26"/>
      <c r="AK44" s="29">
        <f t="shared" si="4"/>
        <v>0</v>
      </c>
      <c r="AL44" s="74">
        <f t="shared" si="5"/>
        <v>0</v>
      </c>
      <c r="AM44" s="74">
        <f t="shared" si="6"/>
        <v>0</v>
      </c>
    </row>
    <row r="45" spans="1:39" ht="24" customHeight="1">
      <c r="A45" s="29">
        <f>IF('様式 WA-1（集計作業用）'!$A$6="","",'様式 WA-1（集計作業用）'!$A$6)</f>
      </c>
      <c r="B45" s="72"/>
      <c r="C45" s="73">
        <f t="shared" si="2"/>
      </c>
      <c r="D45" s="73">
        <f t="shared" si="3"/>
      </c>
      <c r="E45" s="36">
        <f>ASC('様式 A-1（チーム情報）'!$D$8)</f>
      </c>
      <c r="F45" s="36"/>
      <c r="G45" s="29">
        <f>LEFT('様式 A-1（チーム情報）'!$AG$7,1)</f>
      </c>
      <c r="H45" s="72" t="s">
        <v>157</v>
      </c>
      <c r="I45" s="50"/>
      <c r="J45" s="51"/>
      <c r="K45" s="50"/>
      <c r="L45" s="51"/>
      <c r="M45" s="26" t="s">
        <v>40</v>
      </c>
      <c r="N45" s="28"/>
      <c r="O45" s="166"/>
      <c r="P45" s="26"/>
      <c r="Q45" s="26"/>
      <c r="R45" s="26"/>
      <c r="S45" s="26"/>
      <c r="T45" s="37"/>
      <c r="U45" s="26"/>
      <c r="V45" s="26"/>
      <c r="W45" s="27"/>
      <c r="X45" s="29">
        <f>IF(W45="","",DATEDIF(W45,'様式 A-1（チーム情報）'!$G$2,"Y"))</f>
      </c>
      <c r="Y45" s="29"/>
      <c r="Z45" s="29"/>
      <c r="AA45" s="27"/>
      <c r="AB45" s="26"/>
      <c r="AC45" s="176"/>
      <c r="AD45" s="26"/>
      <c r="AE45" s="26"/>
      <c r="AF45" s="26"/>
      <c r="AG45" s="26"/>
      <c r="AH45" s="26"/>
      <c r="AI45" s="26"/>
      <c r="AJ45" s="26"/>
      <c r="AK45" s="29">
        <f t="shared" si="4"/>
        <v>0</v>
      </c>
      <c r="AL45" s="74">
        <f t="shared" si="5"/>
        <v>0</v>
      </c>
      <c r="AM45" s="74">
        <f t="shared" si="6"/>
        <v>0</v>
      </c>
    </row>
    <row r="46" spans="1:39" ht="24" customHeight="1">
      <c r="A46" s="29">
        <f>IF('様式 WA-1（集計作業用）'!$A$6="","",'様式 WA-1（集計作業用）'!$A$6)</f>
      </c>
      <c r="B46" s="72"/>
      <c r="C46" s="73">
        <f t="shared" si="2"/>
      </c>
      <c r="D46" s="73">
        <f t="shared" si="3"/>
      </c>
      <c r="E46" s="36">
        <f>ASC('様式 A-1（チーム情報）'!$D$8)</f>
      </c>
      <c r="F46" s="36"/>
      <c r="G46" s="29">
        <f>LEFT('様式 A-1（チーム情報）'!$AG$7,1)</f>
      </c>
      <c r="H46" s="72" t="s">
        <v>158</v>
      </c>
      <c r="I46" s="50"/>
      <c r="J46" s="51"/>
      <c r="K46" s="50"/>
      <c r="L46" s="51"/>
      <c r="M46" s="26" t="s">
        <v>40</v>
      </c>
      <c r="N46" s="28"/>
      <c r="O46" s="166"/>
      <c r="P46" s="26"/>
      <c r="Q46" s="26"/>
      <c r="R46" s="26"/>
      <c r="S46" s="26"/>
      <c r="T46" s="37"/>
      <c r="U46" s="26"/>
      <c r="V46" s="26"/>
      <c r="W46" s="27"/>
      <c r="X46" s="29">
        <f>IF(W46="","",DATEDIF(W46,'様式 A-1（チーム情報）'!$G$2,"Y"))</f>
      </c>
      <c r="Y46" s="29"/>
      <c r="Z46" s="29"/>
      <c r="AA46" s="27"/>
      <c r="AB46" s="26"/>
      <c r="AC46" s="176"/>
      <c r="AD46" s="26"/>
      <c r="AE46" s="26"/>
      <c r="AF46" s="26"/>
      <c r="AG46" s="26"/>
      <c r="AH46" s="26"/>
      <c r="AI46" s="26"/>
      <c r="AJ46" s="26"/>
      <c r="AK46" s="29">
        <f t="shared" si="4"/>
        <v>0</v>
      </c>
      <c r="AL46" s="74">
        <f t="shared" si="5"/>
        <v>0</v>
      </c>
      <c r="AM46" s="74">
        <f t="shared" si="6"/>
        <v>0</v>
      </c>
    </row>
    <row r="47" spans="1:39" ht="24" customHeight="1">
      <c r="A47" s="29">
        <f>IF('様式 WA-1（集計作業用）'!$A$6="","",'様式 WA-1（集計作業用）'!$A$6)</f>
      </c>
      <c r="B47" s="72"/>
      <c r="C47" s="73">
        <f t="shared" si="2"/>
      </c>
      <c r="D47" s="73">
        <f t="shared" si="3"/>
      </c>
      <c r="E47" s="36">
        <f>ASC('様式 A-1（チーム情報）'!$D$8)</f>
      </c>
      <c r="F47" s="36"/>
      <c r="G47" s="29">
        <f>LEFT('様式 A-1（チーム情報）'!$AG$7,1)</f>
      </c>
      <c r="H47" s="72" t="s">
        <v>159</v>
      </c>
      <c r="I47" s="50"/>
      <c r="J47" s="51"/>
      <c r="K47" s="50"/>
      <c r="L47" s="51"/>
      <c r="M47" s="26" t="s">
        <v>40</v>
      </c>
      <c r="N47" s="28"/>
      <c r="O47" s="166"/>
      <c r="P47" s="26"/>
      <c r="Q47" s="26"/>
      <c r="R47" s="26"/>
      <c r="S47" s="26"/>
      <c r="T47" s="37"/>
      <c r="U47" s="26"/>
      <c r="V47" s="26"/>
      <c r="W47" s="27"/>
      <c r="X47" s="29">
        <f>IF(W47="","",DATEDIF(W47,'様式 A-1（チーム情報）'!$G$2,"Y"))</f>
      </c>
      <c r="Y47" s="29"/>
      <c r="Z47" s="29"/>
      <c r="AA47" s="27"/>
      <c r="AB47" s="26"/>
      <c r="AC47" s="176"/>
      <c r="AD47" s="26"/>
      <c r="AE47" s="26"/>
      <c r="AF47" s="26"/>
      <c r="AG47" s="26"/>
      <c r="AH47" s="26"/>
      <c r="AI47" s="26"/>
      <c r="AJ47" s="26"/>
      <c r="AK47" s="29">
        <f t="shared" si="4"/>
        <v>0</v>
      </c>
      <c r="AL47" s="74">
        <f t="shared" si="5"/>
        <v>0</v>
      </c>
      <c r="AM47" s="74">
        <f t="shared" si="6"/>
        <v>0</v>
      </c>
    </row>
    <row r="48" spans="1:39" ht="24" customHeight="1">
      <c r="A48" s="29">
        <f>IF('様式 WA-1（集計作業用）'!$A$6="","",'様式 WA-1（集計作業用）'!$A$6)</f>
      </c>
      <c r="B48" s="72"/>
      <c r="C48" s="73">
        <f t="shared" si="2"/>
      </c>
      <c r="D48" s="73">
        <f t="shared" si="3"/>
      </c>
      <c r="E48" s="36">
        <f>ASC('様式 A-1（チーム情報）'!$D$8)</f>
      </c>
      <c r="F48" s="36"/>
      <c r="G48" s="29">
        <f>LEFT('様式 A-1（チーム情報）'!$AG$7,1)</f>
      </c>
      <c r="H48" s="72" t="s">
        <v>160</v>
      </c>
      <c r="I48" s="50"/>
      <c r="J48" s="51"/>
      <c r="K48" s="50"/>
      <c r="L48" s="51"/>
      <c r="M48" s="26" t="s">
        <v>40</v>
      </c>
      <c r="N48" s="28"/>
      <c r="O48" s="166"/>
      <c r="P48" s="26"/>
      <c r="Q48" s="26"/>
      <c r="R48" s="26"/>
      <c r="S48" s="26"/>
      <c r="T48" s="37"/>
      <c r="U48" s="26"/>
      <c r="V48" s="26"/>
      <c r="W48" s="27"/>
      <c r="X48" s="29">
        <f>IF(W48="","",DATEDIF(W48,'様式 A-1（チーム情報）'!$G$2,"Y"))</f>
      </c>
      <c r="Y48" s="29"/>
      <c r="Z48" s="29"/>
      <c r="AA48" s="27"/>
      <c r="AB48" s="26"/>
      <c r="AC48" s="176"/>
      <c r="AD48" s="26"/>
      <c r="AE48" s="26"/>
      <c r="AF48" s="26"/>
      <c r="AG48" s="26"/>
      <c r="AH48" s="26"/>
      <c r="AI48" s="26"/>
      <c r="AJ48" s="26"/>
      <c r="AK48" s="29">
        <f t="shared" si="4"/>
        <v>0</v>
      </c>
      <c r="AL48" s="74">
        <f t="shared" si="5"/>
        <v>0</v>
      </c>
      <c r="AM48" s="74">
        <f t="shared" si="6"/>
        <v>0</v>
      </c>
    </row>
    <row r="49" spans="1:39" ht="24" customHeight="1">
      <c r="A49" s="29">
        <f>IF('様式 WA-1（集計作業用）'!$A$6="","",'様式 WA-1（集計作業用）'!$A$6)</f>
      </c>
      <c r="B49" s="72"/>
      <c r="C49" s="73">
        <f t="shared" si="2"/>
      </c>
      <c r="D49" s="73">
        <f t="shared" si="3"/>
      </c>
      <c r="E49" s="36">
        <f>ASC('様式 A-1（チーム情報）'!$D$8)</f>
      </c>
      <c r="F49" s="36"/>
      <c r="G49" s="29">
        <f>LEFT('様式 A-1（チーム情報）'!$AG$7,1)</f>
      </c>
      <c r="H49" s="72" t="s">
        <v>161</v>
      </c>
      <c r="I49" s="50"/>
      <c r="J49" s="51"/>
      <c r="K49" s="50"/>
      <c r="L49" s="51"/>
      <c r="M49" s="26" t="s">
        <v>40</v>
      </c>
      <c r="N49" s="28"/>
      <c r="O49" s="166"/>
      <c r="P49" s="26"/>
      <c r="Q49" s="26"/>
      <c r="R49" s="26"/>
      <c r="S49" s="26"/>
      <c r="T49" s="37"/>
      <c r="U49" s="26"/>
      <c r="V49" s="26"/>
      <c r="W49" s="27"/>
      <c r="X49" s="29">
        <f>IF(W49="","",DATEDIF(W49,'様式 A-1（チーム情報）'!$G$2,"Y"))</f>
      </c>
      <c r="Y49" s="29"/>
      <c r="Z49" s="29"/>
      <c r="AA49" s="27"/>
      <c r="AB49" s="26"/>
      <c r="AC49" s="176"/>
      <c r="AD49" s="26"/>
      <c r="AE49" s="26"/>
      <c r="AF49" s="26"/>
      <c r="AG49" s="26"/>
      <c r="AH49" s="26"/>
      <c r="AI49" s="26"/>
      <c r="AJ49" s="26"/>
      <c r="AK49" s="29">
        <f t="shared" si="4"/>
        <v>0</v>
      </c>
      <c r="AL49" s="74">
        <f t="shared" si="5"/>
        <v>0</v>
      </c>
      <c r="AM49" s="74">
        <f t="shared" si="6"/>
        <v>0</v>
      </c>
    </row>
    <row r="50" spans="1:39" ht="24" customHeight="1">
      <c r="A50" s="29">
        <f>IF('様式 WA-1（集計作業用）'!$A$6="","",'様式 WA-1（集計作業用）'!$A$6)</f>
      </c>
      <c r="B50" s="72"/>
      <c r="C50" s="73">
        <f t="shared" si="2"/>
      </c>
      <c r="D50" s="73">
        <f t="shared" si="3"/>
      </c>
      <c r="E50" s="36">
        <f>ASC('様式 A-1（チーム情報）'!$D$8)</f>
      </c>
      <c r="F50" s="36"/>
      <c r="G50" s="29">
        <f>LEFT('様式 A-1（チーム情報）'!$AG$7,1)</f>
      </c>
      <c r="H50" s="72" t="s">
        <v>162</v>
      </c>
      <c r="I50" s="50"/>
      <c r="J50" s="51"/>
      <c r="K50" s="50"/>
      <c r="L50" s="51"/>
      <c r="M50" s="26" t="s">
        <v>40</v>
      </c>
      <c r="N50" s="28"/>
      <c r="O50" s="166"/>
      <c r="P50" s="26"/>
      <c r="Q50" s="26"/>
      <c r="R50" s="26"/>
      <c r="S50" s="26"/>
      <c r="T50" s="37"/>
      <c r="U50" s="26"/>
      <c r="V50" s="26"/>
      <c r="W50" s="27"/>
      <c r="X50" s="29">
        <f>IF(W50="","",DATEDIF(W50,'様式 A-1（チーム情報）'!$G$2,"Y"))</f>
      </c>
      <c r="Y50" s="29"/>
      <c r="Z50" s="29"/>
      <c r="AA50" s="27"/>
      <c r="AB50" s="26"/>
      <c r="AC50" s="176"/>
      <c r="AD50" s="26"/>
      <c r="AE50" s="26"/>
      <c r="AF50" s="26"/>
      <c r="AG50" s="26"/>
      <c r="AH50" s="26"/>
      <c r="AI50" s="26"/>
      <c r="AJ50" s="26"/>
      <c r="AK50" s="29">
        <f t="shared" si="4"/>
        <v>0</v>
      </c>
      <c r="AL50" s="74">
        <f t="shared" si="5"/>
        <v>0</v>
      </c>
      <c r="AM50" s="74">
        <f t="shared" si="6"/>
        <v>0</v>
      </c>
    </row>
    <row r="51" spans="1:39" ht="24" customHeight="1">
      <c r="A51" s="29">
        <f>IF('様式 WA-1（集計作業用）'!$A$6="","",'様式 WA-1（集計作業用）'!$A$6)</f>
      </c>
      <c r="B51" s="72"/>
      <c r="C51" s="73">
        <f t="shared" si="2"/>
      </c>
      <c r="D51" s="73">
        <f t="shared" si="3"/>
      </c>
      <c r="E51" s="36">
        <f>ASC('様式 A-1（チーム情報）'!$D$8)</f>
      </c>
      <c r="F51" s="36"/>
      <c r="G51" s="29">
        <f>LEFT('様式 A-1（チーム情報）'!$AG$7,1)</f>
      </c>
      <c r="H51" s="72" t="s">
        <v>163</v>
      </c>
      <c r="I51" s="50"/>
      <c r="J51" s="51"/>
      <c r="K51" s="50"/>
      <c r="L51" s="51"/>
      <c r="M51" s="26" t="s">
        <v>40</v>
      </c>
      <c r="N51" s="28"/>
      <c r="O51" s="166"/>
      <c r="P51" s="26"/>
      <c r="Q51" s="26"/>
      <c r="R51" s="26"/>
      <c r="S51" s="26"/>
      <c r="T51" s="37"/>
      <c r="U51" s="26"/>
      <c r="V51" s="26"/>
      <c r="W51" s="27"/>
      <c r="X51" s="29">
        <f>IF(W51="","",DATEDIF(W51,'様式 A-1（チーム情報）'!$G$2,"Y"))</f>
      </c>
      <c r="Y51" s="29"/>
      <c r="Z51" s="29"/>
      <c r="AA51" s="27"/>
      <c r="AB51" s="26"/>
      <c r="AC51" s="176"/>
      <c r="AD51" s="26"/>
      <c r="AE51" s="26"/>
      <c r="AF51" s="26"/>
      <c r="AG51" s="26"/>
      <c r="AH51" s="26"/>
      <c r="AI51" s="26"/>
      <c r="AJ51" s="26"/>
      <c r="AK51" s="29">
        <f t="shared" si="4"/>
        <v>0</v>
      </c>
      <c r="AL51" s="74">
        <f t="shared" si="5"/>
        <v>0</v>
      </c>
      <c r="AM51" s="74">
        <f t="shared" si="6"/>
        <v>0</v>
      </c>
    </row>
    <row r="52" spans="1:39" ht="24" customHeight="1">
      <c r="A52" s="29">
        <f>IF('様式 WA-1（集計作業用）'!$A$6="","",'様式 WA-1（集計作業用）'!$A$6)</f>
      </c>
      <c r="B52" s="72"/>
      <c r="C52" s="73">
        <f t="shared" si="2"/>
      </c>
      <c r="D52" s="73">
        <f t="shared" si="3"/>
      </c>
      <c r="E52" s="36">
        <f>ASC('様式 A-1（チーム情報）'!$D$8)</f>
      </c>
      <c r="F52" s="36"/>
      <c r="G52" s="29">
        <f>LEFT('様式 A-1（チーム情報）'!$AG$7,1)</f>
      </c>
      <c r="H52" s="72" t="s">
        <v>164</v>
      </c>
      <c r="I52" s="50"/>
      <c r="J52" s="51"/>
      <c r="K52" s="50"/>
      <c r="L52" s="51"/>
      <c r="M52" s="26" t="s">
        <v>40</v>
      </c>
      <c r="N52" s="28"/>
      <c r="O52" s="166"/>
      <c r="P52" s="26"/>
      <c r="Q52" s="26"/>
      <c r="R52" s="26"/>
      <c r="S52" s="26"/>
      <c r="T52" s="37"/>
      <c r="U52" s="26"/>
      <c r="V52" s="26"/>
      <c r="W52" s="27"/>
      <c r="X52" s="29">
        <f>IF(W52="","",DATEDIF(W52,'様式 A-1（チーム情報）'!$G$2,"Y"))</f>
      </c>
      <c r="Y52" s="29"/>
      <c r="Z52" s="29"/>
      <c r="AA52" s="27"/>
      <c r="AB52" s="26"/>
      <c r="AC52" s="176"/>
      <c r="AD52" s="26"/>
      <c r="AE52" s="26"/>
      <c r="AF52" s="26"/>
      <c r="AG52" s="26"/>
      <c r="AH52" s="26"/>
      <c r="AI52" s="26"/>
      <c r="AJ52" s="26"/>
      <c r="AK52" s="29">
        <f t="shared" si="4"/>
        <v>0</v>
      </c>
      <c r="AL52" s="74">
        <f t="shared" si="5"/>
        <v>0</v>
      </c>
      <c r="AM52" s="74">
        <f t="shared" si="6"/>
        <v>0</v>
      </c>
    </row>
    <row r="53" spans="1:39" ht="24" customHeight="1">
      <c r="A53" s="29">
        <f>IF('様式 WA-1（集計作業用）'!$A$6="","",'様式 WA-1（集計作業用）'!$A$6)</f>
      </c>
      <c r="B53" s="72"/>
      <c r="C53" s="73">
        <f t="shared" si="2"/>
      </c>
      <c r="D53" s="73">
        <f t="shared" si="3"/>
      </c>
      <c r="E53" s="36">
        <f>ASC('様式 A-1（チーム情報）'!$D$8)</f>
      </c>
      <c r="F53" s="36"/>
      <c r="G53" s="29">
        <f>LEFT('様式 A-1（チーム情報）'!$AG$7,1)</f>
      </c>
      <c r="H53" s="72" t="s">
        <v>165</v>
      </c>
      <c r="I53" s="50"/>
      <c r="J53" s="51"/>
      <c r="K53" s="50"/>
      <c r="L53" s="51"/>
      <c r="M53" s="26" t="s">
        <v>40</v>
      </c>
      <c r="N53" s="28"/>
      <c r="O53" s="166"/>
      <c r="P53" s="26"/>
      <c r="Q53" s="26"/>
      <c r="R53" s="26"/>
      <c r="S53" s="26"/>
      <c r="T53" s="37"/>
      <c r="U53" s="26"/>
      <c r="V53" s="26"/>
      <c r="W53" s="27"/>
      <c r="X53" s="29">
        <f>IF(W53="","",DATEDIF(W53,'様式 A-1（チーム情報）'!$G$2,"Y"))</f>
      </c>
      <c r="Y53" s="29"/>
      <c r="Z53" s="29"/>
      <c r="AA53" s="27"/>
      <c r="AB53" s="26"/>
      <c r="AC53" s="176"/>
      <c r="AD53" s="26"/>
      <c r="AE53" s="26"/>
      <c r="AF53" s="26"/>
      <c r="AG53" s="26"/>
      <c r="AH53" s="26"/>
      <c r="AI53" s="26"/>
      <c r="AJ53" s="26"/>
      <c r="AK53" s="29">
        <f t="shared" si="4"/>
        <v>0</v>
      </c>
      <c r="AL53" s="74">
        <f t="shared" si="5"/>
        <v>0</v>
      </c>
      <c r="AM53" s="74">
        <f t="shared" si="6"/>
        <v>0</v>
      </c>
    </row>
    <row r="54" spans="1:39" ht="24" customHeight="1">
      <c r="A54" s="29">
        <f>IF('様式 WA-1（集計作業用）'!$A$6="","",'様式 WA-1（集計作業用）'!$A$6)</f>
      </c>
      <c r="B54" s="72"/>
      <c r="C54" s="73">
        <f t="shared" si="2"/>
      </c>
      <c r="D54" s="73">
        <f t="shared" si="3"/>
      </c>
      <c r="E54" s="36">
        <f>ASC('様式 A-1（チーム情報）'!$D$8)</f>
      </c>
      <c r="F54" s="36"/>
      <c r="G54" s="29">
        <f>LEFT('様式 A-1（チーム情報）'!$AG$7,1)</f>
      </c>
      <c r="H54" s="72" t="s">
        <v>166</v>
      </c>
      <c r="I54" s="50"/>
      <c r="J54" s="51"/>
      <c r="K54" s="50"/>
      <c r="L54" s="51"/>
      <c r="M54" s="26" t="s">
        <v>40</v>
      </c>
      <c r="N54" s="28"/>
      <c r="O54" s="166"/>
      <c r="P54" s="26"/>
      <c r="Q54" s="26"/>
      <c r="R54" s="26"/>
      <c r="S54" s="26"/>
      <c r="T54" s="37"/>
      <c r="U54" s="26"/>
      <c r="V54" s="26"/>
      <c r="W54" s="27"/>
      <c r="X54" s="29">
        <f>IF(W54="","",DATEDIF(W54,'様式 A-1（チーム情報）'!$G$2,"Y"))</f>
      </c>
      <c r="Y54" s="29"/>
      <c r="Z54" s="29"/>
      <c r="AA54" s="27"/>
      <c r="AB54" s="26"/>
      <c r="AC54" s="176"/>
      <c r="AD54" s="26"/>
      <c r="AE54" s="26"/>
      <c r="AF54" s="26"/>
      <c r="AG54" s="26"/>
      <c r="AH54" s="26"/>
      <c r="AI54" s="26"/>
      <c r="AJ54" s="26"/>
      <c r="AK54" s="29">
        <f t="shared" si="4"/>
        <v>0</v>
      </c>
      <c r="AL54" s="74">
        <f t="shared" si="5"/>
        <v>0</v>
      </c>
      <c r="AM54" s="74">
        <f t="shared" si="6"/>
        <v>0</v>
      </c>
    </row>
    <row r="55" spans="1:39" ht="24" customHeight="1">
      <c r="A55" s="29">
        <f>IF('様式 WA-1（集計作業用）'!$A$6="","",'様式 WA-1（集計作業用）'!$A$6)</f>
      </c>
      <c r="B55" s="72"/>
      <c r="C55" s="73">
        <f t="shared" si="2"/>
      </c>
      <c r="D55" s="73">
        <f t="shared" si="3"/>
      </c>
      <c r="E55" s="36">
        <f>ASC('様式 A-1（チーム情報）'!$D$8)</f>
      </c>
      <c r="F55" s="36"/>
      <c r="G55" s="29">
        <f>LEFT('様式 A-1（チーム情報）'!$AG$7,1)</f>
      </c>
      <c r="H55" s="72" t="s">
        <v>167</v>
      </c>
      <c r="I55" s="50"/>
      <c r="J55" s="51"/>
      <c r="K55" s="50"/>
      <c r="L55" s="51"/>
      <c r="M55" s="26" t="s">
        <v>40</v>
      </c>
      <c r="N55" s="28"/>
      <c r="O55" s="166"/>
      <c r="P55" s="26"/>
      <c r="Q55" s="26"/>
      <c r="R55" s="26"/>
      <c r="S55" s="26"/>
      <c r="T55" s="37"/>
      <c r="U55" s="26"/>
      <c r="V55" s="26"/>
      <c r="W55" s="27"/>
      <c r="X55" s="29">
        <f>IF(W55="","",DATEDIF(W55,'様式 A-1（チーム情報）'!$G$2,"Y"))</f>
      </c>
      <c r="Y55" s="29"/>
      <c r="Z55" s="29"/>
      <c r="AA55" s="27"/>
      <c r="AB55" s="26"/>
      <c r="AC55" s="176"/>
      <c r="AD55" s="26"/>
      <c r="AE55" s="26"/>
      <c r="AF55" s="26"/>
      <c r="AG55" s="26"/>
      <c r="AH55" s="26"/>
      <c r="AI55" s="26"/>
      <c r="AJ55" s="26"/>
      <c r="AK55" s="29">
        <f t="shared" si="4"/>
        <v>0</v>
      </c>
      <c r="AL55" s="74">
        <f t="shared" si="5"/>
        <v>0</v>
      </c>
      <c r="AM55" s="74">
        <f t="shared" si="6"/>
        <v>0</v>
      </c>
    </row>
    <row r="56" spans="1:39" ht="24" customHeight="1">
      <c r="A56" s="29">
        <f>IF('様式 WA-1（集計作業用）'!$A$6="","",'様式 WA-1（集計作業用）'!$A$6)</f>
      </c>
      <c r="B56" s="72"/>
      <c r="C56" s="73">
        <f t="shared" si="2"/>
      </c>
      <c r="D56" s="73">
        <f t="shared" si="3"/>
      </c>
      <c r="E56" s="36">
        <f>ASC('様式 A-1（チーム情報）'!$D$8)</f>
      </c>
      <c r="F56" s="36"/>
      <c r="G56" s="29">
        <f>LEFT('様式 A-1（チーム情報）'!$AG$7,1)</f>
      </c>
      <c r="H56" s="72" t="s">
        <v>168</v>
      </c>
      <c r="I56" s="50"/>
      <c r="J56" s="51"/>
      <c r="K56" s="50"/>
      <c r="L56" s="51"/>
      <c r="M56" s="26" t="s">
        <v>40</v>
      </c>
      <c r="N56" s="28"/>
      <c r="O56" s="166"/>
      <c r="P56" s="26"/>
      <c r="Q56" s="26"/>
      <c r="R56" s="26"/>
      <c r="S56" s="26"/>
      <c r="T56" s="37"/>
      <c r="U56" s="26"/>
      <c r="V56" s="26"/>
      <c r="W56" s="27"/>
      <c r="X56" s="29">
        <f>IF(W56="","",DATEDIF(W56,'様式 A-1（チーム情報）'!$G$2,"Y"))</f>
      </c>
      <c r="Y56" s="29"/>
      <c r="Z56" s="29"/>
      <c r="AA56" s="27"/>
      <c r="AB56" s="26"/>
      <c r="AC56" s="176"/>
      <c r="AD56" s="26"/>
      <c r="AE56" s="26"/>
      <c r="AF56" s="26"/>
      <c r="AG56" s="26"/>
      <c r="AH56" s="26"/>
      <c r="AI56" s="26"/>
      <c r="AJ56" s="26"/>
      <c r="AK56" s="29">
        <f t="shared" si="4"/>
        <v>0</v>
      </c>
      <c r="AL56" s="74">
        <f t="shared" si="5"/>
        <v>0</v>
      </c>
      <c r="AM56" s="74">
        <f t="shared" si="6"/>
        <v>0</v>
      </c>
    </row>
    <row r="57" spans="1:39" ht="24" customHeight="1">
      <c r="A57" s="29">
        <f>IF('様式 WA-1（集計作業用）'!$A$6="","",'様式 WA-1（集計作業用）'!$A$6)</f>
      </c>
      <c r="B57" s="72"/>
      <c r="C57" s="73">
        <f t="shared" si="2"/>
      </c>
      <c r="D57" s="73">
        <f t="shared" si="3"/>
      </c>
      <c r="E57" s="36">
        <f>ASC('様式 A-1（チーム情報）'!$D$8)</f>
      </c>
      <c r="F57" s="36"/>
      <c r="G57" s="29">
        <f>LEFT('様式 A-1（チーム情報）'!$AG$7,1)</f>
      </c>
      <c r="H57" s="72" t="s">
        <v>169</v>
      </c>
      <c r="I57" s="50"/>
      <c r="J57" s="51"/>
      <c r="K57" s="50"/>
      <c r="L57" s="51"/>
      <c r="M57" s="26" t="s">
        <v>40</v>
      </c>
      <c r="N57" s="28"/>
      <c r="O57" s="166"/>
      <c r="P57" s="26"/>
      <c r="Q57" s="26"/>
      <c r="R57" s="26"/>
      <c r="S57" s="26"/>
      <c r="T57" s="37"/>
      <c r="U57" s="26"/>
      <c r="V57" s="26"/>
      <c r="W57" s="27"/>
      <c r="X57" s="29">
        <f>IF(W57="","",DATEDIF(W57,'様式 A-1（チーム情報）'!$G$2,"Y"))</f>
      </c>
      <c r="Y57" s="29"/>
      <c r="Z57" s="29"/>
      <c r="AA57" s="27"/>
      <c r="AB57" s="26"/>
      <c r="AC57" s="176"/>
      <c r="AD57" s="26"/>
      <c r="AE57" s="26"/>
      <c r="AF57" s="26"/>
      <c r="AG57" s="26"/>
      <c r="AH57" s="26"/>
      <c r="AI57" s="26"/>
      <c r="AJ57" s="26"/>
      <c r="AK57" s="29">
        <f t="shared" si="4"/>
        <v>0</v>
      </c>
      <c r="AL57" s="74">
        <f t="shared" si="5"/>
        <v>0</v>
      </c>
      <c r="AM57" s="74">
        <f t="shared" si="6"/>
        <v>0</v>
      </c>
    </row>
    <row r="58" spans="1:39" ht="24" customHeight="1">
      <c r="A58" s="29">
        <f>IF('様式 WA-1（集計作業用）'!$A$6="","",'様式 WA-1（集計作業用）'!$A$6)</f>
      </c>
      <c r="B58" s="72"/>
      <c r="C58" s="73">
        <f t="shared" si="2"/>
      </c>
      <c r="D58" s="73">
        <f t="shared" si="3"/>
      </c>
      <c r="E58" s="36">
        <f>ASC('様式 A-1（チーム情報）'!$D$8)</f>
      </c>
      <c r="F58" s="36"/>
      <c r="G58" s="29">
        <f>LEFT('様式 A-1（チーム情報）'!$AG$7,1)</f>
      </c>
      <c r="H58" s="72" t="s">
        <v>170</v>
      </c>
      <c r="I58" s="50"/>
      <c r="J58" s="51"/>
      <c r="K58" s="50"/>
      <c r="L58" s="51"/>
      <c r="M58" s="26" t="s">
        <v>40</v>
      </c>
      <c r="N58" s="28"/>
      <c r="O58" s="166"/>
      <c r="P58" s="26"/>
      <c r="Q58" s="26"/>
      <c r="R58" s="26"/>
      <c r="S58" s="26"/>
      <c r="T58" s="37"/>
      <c r="U58" s="26"/>
      <c r="V58" s="26"/>
      <c r="W58" s="27"/>
      <c r="X58" s="29">
        <f>IF(W58="","",DATEDIF(W58,'様式 A-1（チーム情報）'!$G$2,"Y"))</f>
      </c>
      <c r="Y58" s="29"/>
      <c r="Z58" s="29"/>
      <c r="AA58" s="27"/>
      <c r="AB58" s="26"/>
      <c r="AC58" s="176"/>
      <c r="AD58" s="26"/>
      <c r="AE58" s="26"/>
      <c r="AF58" s="26"/>
      <c r="AG58" s="26"/>
      <c r="AH58" s="26"/>
      <c r="AI58" s="26"/>
      <c r="AJ58" s="26"/>
      <c r="AK58" s="29">
        <f t="shared" si="4"/>
        <v>0</v>
      </c>
      <c r="AL58" s="74">
        <f t="shared" si="5"/>
        <v>0</v>
      </c>
      <c r="AM58" s="74">
        <f t="shared" si="6"/>
        <v>0</v>
      </c>
    </row>
    <row r="59" spans="1:39" ht="24" customHeight="1">
      <c r="A59" s="29">
        <f>IF('様式 WA-1（集計作業用）'!$A$6="","",'様式 WA-1（集計作業用）'!$A$6)</f>
      </c>
      <c r="B59" s="72"/>
      <c r="C59" s="73">
        <f t="shared" si="2"/>
      </c>
      <c r="D59" s="73">
        <f t="shared" si="3"/>
      </c>
      <c r="E59" s="36">
        <f>ASC('様式 A-1（チーム情報）'!$D$8)</f>
      </c>
      <c r="F59" s="36"/>
      <c r="G59" s="29">
        <f>LEFT('様式 A-1（チーム情報）'!$AG$7,1)</f>
      </c>
      <c r="H59" s="72" t="s">
        <v>171</v>
      </c>
      <c r="I59" s="50"/>
      <c r="J59" s="51"/>
      <c r="K59" s="50"/>
      <c r="L59" s="51"/>
      <c r="M59" s="26" t="s">
        <v>40</v>
      </c>
      <c r="N59" s="28"/>
      <c r="O59" s="166"/>
      <c r="P59" s="26"/>
      <c r="Q59" s="26"/>
      <c r="R59" s="26"/>
      <c r="S59" s="26"/>
      <c r="T59" s="37"/>
      <c r="U59" s="26"/>
      <c r="V59" s="26"/>
      <c r="W59" s="27"/>
      <c r="X59" s="29">
        <f>IF(W59="","",DATEDIF(W59,'様式 A-1（チーム情報）'!$G$2,"Y"))</f>
      </c>
      <c r="Y59" s="29"/>
      <c r="Z59" s="29"/>
      <c r="AA59" s="27"/>
      <c r="AB59" s="26"/>
      <c r="AC59" s="176"/>
      <c r="AD59" s="26"/>
      <c r="AE59" s="26"/>
      <c r="AF59" s="26"/>
      <c r="AG59" s="26"/>
      <c r="AH59" s="26"/>
      <c r="AI59" s="26"/>
      <c r="AJ59" s="26"/>
      <c r="AK59" s="29">
        <f t="shared" si="4"/>
        <v>0</v>
      </c>
      <c r="AL59" s="74">
        <f t="shared" si="5"/>
        <v>0</v>
      </c>
      <c r="AM59" s="74">
        <f t="shared" si="6"/>
        <v>0</v>
      </c>
    </row>
    <row r="60" spans="1:39" ht="24" customHeight="1">
      <c r="A60" s="29">
        <f>IF('様式 WA-1（集計作業用）'!$A$6="","",'様式 WA-1（集計作業用）'!$A$6)</f>
      </c>
      <c r="B60" s="72"/>
      <c r="C60" s="73">
        <f t="shared" si="2"/>
      </c>
      <c r="D60" s="73">
        <f t="shared" si="3"/>
      </c>
      <c r="E60" s="36">
        <f>ASC('様式 A-1（チーム情報）'!$D$8)</f>
      </c>
      <c r="F60" s="36"/>
      <c r="G60" s="29">
        <f>LEFT('様式 A-1（チーム情報）'!$AG$7,1)</f>
      </c>
      <c r="H60" s="72" t="s">
        <v>172</v>
      </c>
      <c r="I60" s="50"/>
      <c r="J60" s="51"/>
      <c r="K60" s="50"/>
      <c r="L60" s="51"/>
      <c r="M60" s="26" t="s">
        <v>40</v>
      </c>
      <c r="N60" s="28"/>
      <c r="O60" s="166"/>
      <c r="P60" s="26"/>
      <c r="Q60" s="26"/>
      <c r="R60" s="26"/>
      <c r="S60" s="26"/>
      <c r="T60" s="37"/>
      <c r="U60" s="26"/>
      <c r="V60" s="26"/>
      <c r="W60" s="27"/>
      <c r="X60" s="29">
        <f>IF(W60="","",DATEDIF(W60,'様式 A-1（チーム情報）'!$G$2,"Y"))</f>
      </c>
      <c r="Y60" s="29"/>
      <c r="Z60" s="29"/>
      <c r="AA60" s="27"/>
      <c r="AB60" s="26"/>
      <c r="AC60" s="176"/>
      <c r="AD60" s="26"/>
      <c r="AE60" s="26"/>
      <c r="AF60" s="26"/>
      <c r="AG60" s="26"/>
      <c r="AH60" s="26"/>
      <c r="AI60" s="26"/>
      <c r="AJ60" s="26"/>
      <c r="AK60" s="29">
        <f t="shared" si="4"/>
        <v>0</v>
      </c>
      <c r="AL60" s="74">
        <f t="shared" si="5"/>
        <v>0</v>
      </c>
      <c r="AM60" s="74">
        <f t="shared" si="6"/>
        <v>0</v>
      </c>
    </row>
    <row r="61" spans="1:39" ht="24" customHeight="1">
      <c r="A61" s="29">
        <f>IF('様式 WA-1（集計作業用）'!$A$6="","",'様式 WA-1（集計作業用）'!$A$6)</f>
      </c>
      <c r="B61" s="72"/>
      <c r="C61" s="73">
        <f t="shared" si="2"/>
      </c>
      <c r="D61" s="73">
        <f t="shared" si="3"/>
      </c>
      <c r="E61" s="36">
        <f>ASC('様式 A-1（チーム情報）'!$D$8)</f>
      </c>
      <c r="F61" s="36"/>
      <c r="G61" s="29">
        <f>LEFT('様式 A-1（チーム情報）'!$AG$7,1)</f>
      </c>
      <c r="H61" s="72" t="s">
        <v>173</v>
      </c>
      <c r="I61" s="50"/>
      <c r="J61" s="51"/>
      <c r="K61" s="50"/>
      <c r="L61" s="51"/>
      <c r="M61" s="26" t="s">
        <v>40</v>
      </c>
      <c r="N61" s="28"/>
      <c r="O61" s="166"/>
      <c r="P61" s="26"/>
      <c r="Q61" s="26"/>
      <c r="R61" s="26"/>
      <c r="S61" s="26"/>
      <c r="T61" s="37"/>
      <c r="U61" s="26"/>
      <c r="V61" s="26"/>
      <c r="W61" s="27"/>
      <c r="X61" s="29">
        <f>IF(W61="","",DATEDIF(W61,'様式 A-1（チーム情報）'!$G$2,"Y"))</f>
      </c>
      <c r="Y61" s="29"/>
      <c r="Z61" s="29"/>
      <c r="AA61" s="27"/>
      <c r="AB61" s="26"/>
      <c r="AC61" s="176"/>
      <c r="AD61" s="26"/>
      <c r="AE61" s="26"/>
      <c r="AF61" s="26"/>
      <c r="AG61" s="26"/>
      <c r="AH61" s="26"/>
      <c r="AI61" s="26"/>
      <c r="AJ61" s="26"/>
      <c r="AK61" s="29">
        <f t="shared" si="4"/>
        <v>0</v>
      </c>
      <c r="AL61" s="74">
        <f t="shared" si="5"/>
        <v>0</v>
      </c>
      <c r="AM61" s="74">
        <f t="shared" si="6"/>
        <v>0</v>
      </c>
    </row>
    <row r="62" spans="1:39" ht="24" customHeight="1">
      <c r="A62" s="29">
        <f>IF('様式 WA-1（集計作業用）'!$A$6="","",'様式 WA-1（集計作業用）'!$A$6)</f>
      </c>
      <c r="B62" s="72"/>
      <c r="C62" s="73">
        <f t="shared" si="2"/>
      </c>
      <c r="D62" s="73">
        <f t="shared" si="3"/>
      </c>
      <c r="E62" s="36">
        <f>ASC('様式 A-1（チーム情報）'!$D$8)</f>
      </c>
      <c r="F62" s="36"/>
      <c r="G62" s="29">
        <f>LEFT('様式 A-1（チーム情報）'!$AG$7,1)</f>
      </c>
      <c r="H62" s="72" t="s">
        <v>174</v>
      </c>
      <c r="I62" s="50"/>
      <c r="J62" s="51"/>
      <c r="K62" s="50"/>
      <c r="L62" s="51"/>
      <c r="M62" s="26" t="s">
        <v>40</v>
      </c>
      <c r="N62" s="28"/>
      <c r="O62" s="166"/>
      <c r="P62" s="26"/>
      <c r="Q62" s="26"/>
      <c r="R62" s="26"/>
      <c r="S62" s="26"/>
      <c r="T62" s="37"/>
      <c r="U62" s="26"/>
      <c r="V62" s="26"/>
      <c r="W62" s="27"/>
      <c r="X62" s="29">
        <f>IF(W62="","",DATEDIF(W62,'様式 A-1（チーム情報）'!$G$2,"Y"))</f>
      </c>
      <c r="Y62" s="29"/>
      <c r="Z62" s="29"/>
      <c r="AA62" s="27"/>
      <c r="AB62" s="26"/>
      <c r="AC62" s="176"/>
      <c r="AD62" s="26"/>
      <c r="AE62" s="26"/>
      <c r="AF62" s="26"/>
      <c r="AG62" s="26"/>
      <c r="AH62" s="26"/>
      <c r="AI62" s="26"/>
      <c r="AJ62" s="26"/>
      <c r="AK62" s="29">
        <f t="shared" si="4"/>
        <v>0</v>
      </c>
      <c r="AL62" s="74">
        <f t="shared" si="5"/>
        <v>0</v>
      </c>
      <c r="AM62" s="74">
        <f t="shared" si="6"/>
        <v>0</v>
      </c>
    </row>
    <row r="63" spans="1:39" ht="24" customHeight="1">
      <c r="A63" s="29">
        <f>IF('様式 WA-1（集計作業用）'!$A$6="","",'様式 WA-1（集計作業用）'!$A$6)</f>
      </c>
      <c r="B63" s="72"/>
      <c r="C63" s="73">
        <f t="shared" si="2"/>
      </c>
      <c r="D63" s="73">
        <f t="shared" si="3"/>
      </c>
      <c r="E63" s="36">
        <f>ASC('様式 A-1（チーム情報）'!$D$8)</f>
      </c>
      <c r="F63" s="36"/>
      <c r="G63" s="29">
        <f>LEFT('様式 A-1（チーム情報）'!$AG$7,1)</f>
      </c>
      <c r="H63" s="72" t="s">
        <v>175</v>
      </c>
      <c r="I63" s="50"/>
      <c r="J63" s="51"/>
      <c r="K63" s="50"/>
      <c r="L63" s="51"/>
      <c r="M63" s="26" t="s">
        <v>40</v>
      </c>
      <c r="N63" s="28"/>
      <c r="O63" s="166"/>
      <c r="P63" s="26"/>
      <c r="Q63" s="26"/>
      <c r="R63" s="26"/>
      <c r="S63" s="26"/>
      <c r="T63" s="37"/>
      <c r="U63" s="26"/>
      <c r="V63" s="26"/>
      <c r="W63" s="27"/>
      <c r="X63" s="29">
        <f>IF(W63="","",DATEDIF(W63,'様式 A-1（チーム情報）'!$G$2,"Y"))</f>
      </c>
      <c r="Y63" s="29"/>
      <c r="Z63" s="29"/>
      <c r="AA63" s="27"/>
      <c r="AB63" s="26"/>
      <c r="AC63" s="176"/>
      <c r="AD63" s="26"/>
      <c r="AE63" s="26"/>
      <c r="AF63" s="26"/>
      <c r="AG63" s="26"/>
      <c r="AH63" s="26"/>
      <c r="AI63" s="26"/>
      <c r="AJ63" s="26"/>
      <c r="AK63" s="29">
        <f t="shared" si="4"/>
        <v>0</v>
      </c>
      <c r="AL63" s="74">
        <f t="shared" si="5"/>
        <v>0</v>
      </c>
      <c r="AM63" s="74">
        <f t="shared" si="6"/>
        <v>0</v>
      </c>
    </row>
    <row r="64" spans="1:39" ht="24" customHeight="1">
      <c r="A64" s="29">
        <f>IF('様式 WA-1（集計作業用）'!$A$6="","",'様式 WA-1（集計作業用）'!$A$6)</f>
      </c>
      <c r="B64" s="72"/>
      <c r="C64" s="73">
        <f t="shared" si="2"/>
      </c>
      <c r="D64" s="73">
        <f t="shared" si="3"/>
      </c>
      <c r="E64" s="36">
        <f>ASC('様式 A-1（チーム情報）'!$D$8)</f>
      </c>
      <c r="F64" s="36"/>
      <c r="G64" s="29">
        <f>LEFT('様式 A-1（チーム情報）'!$AG$7,1)</f>
      </c>
      <c r="H64" s="72" t="s">
        <v>176</v>
      </c>
      <c r="I64" s="50"/>
      <c r="J64" s="51"/>
      <c r="K64" s="50"/>
      <c r="L64" s="51"/>
      <c r="M64" s="26" t="s">
        <v>40</v>
      </c>
      <c r="N64" s="28"/>
      <c r="O64" s="166"/>
      <c r="P64" s="26"/>
      <c r="Q64" s="26"/>
      <c r="R64" s="26"/>
      <c r="S64" s="26"/>
      <c r="T64" s="37"/>
      <c r="U64" s="26"/>
      <c r="V64" s="26"/>
      <c r="W64" s="27"/>
      <c r="X64" s="29">
        <f>IF(W64="","",DATEDIF(W64,'様式 A-1（チーム情報）'!$G$2,"Y"))</f>
      </c>
      <c r="Y64" s="29"/>
      <c r="Z64" s="29"/>
      <c r="AA64" s="27"/>
      <c r="AB64" s="26"/>
      <c r="AC64" s="176"/>
      <c r="AD64" s="26"/>
      <c r="AE64" s="26"/>
      <c r="AF64" s="26"/>
      <c r="AG64" s="26"/>
      <c r="AH64" s="26"/>
      <c r="AI64" s="26"/>
      <c r="AJ64" s="26"/>
      <c r="AK64" s="29">
        <f t="shared" si="4"/>
        <v>0</v>
      </c>
      <c r="AL64" s="74">
        <f t="shared" si="5"/>
        <v>0</v>
      </c>
      <c r="AM64" s="74">
        <f t="shared" si="6"/>
        <v>0</v>
      </c>
    </row>
    <row r="65" spans="1:39" ht="24" customHeight="1">
      <c r="A65" s="29">
        <f>IF('様式 WA-1（集計作業用）'!$A$6="","",'様式 WA-1（集計作業用）'!$A$6)</f>
      </c>
      <c r="B65" s="72"/>
      <c r="C65" s="73">
        <f t="shared" si="2"/>
      </c>
      <c r="D65" s="73">
        <f t="shared" si="3"/>
      </c>
      <c r="E65" s="36">
        <f>ASC('様式 A-1（チーム情報）'!$D$8)</f>
      </c>
      <c r="F65" s="36"/>
      <c r="G65" s="29">
        <f>LEFT('様式 A-1（チーム情報）'!$AG$7,1)</f>
      </c>
      <c r="H65" s="72" t="s">
        <v>177</v>
      </c>
      <c r="I65" s="50"/>
      <c r="J65" s="51"/>
      <c r="K65" s="50"/>
      <c r="L65" s="51"/>
      <c r="M65" s="26" t="s">
        <v>40</v>
      </c>
      <c r="N65" s="28"/>
      <c r="O65" s="166"/>
      <c r="P65" s="26"/>
      <c r="Q65" s="26"/>
      <c r="R65" s="26"/>
      <c r="S65" s="26"/>
      <c r="T65" s="37"/>
      <c r="U65" s="26"/>
      <c r="V65" s="26"/>
      <c r="W65" s="27"/>
      <c r="X65" s="29">
        <f>IF(W65="","",DATEDIF(W65,'様式 A-1（チーム情報）'!$G$2,"Y"))</f>
      </c>
      <c r="Y65" s="29"/>
      <c r="Z65" s="29"/>
      <c r="AA65" s="27"/>
      <c r="AB65" s="26"/>
      <c r="AC65" s="176"/>
      <c r="AD65" s="26"/>
      <c r="AE65" s="26"/>
      <c r="AF65" s="26"/>
      <c r="AG65" s="26"/>
      <c r="AH65" s="26"/>
      <c r="AI65" s="26"/>
      <c r="AJ65" s="26"/>
      <c r="AK65" s="29">
        <f t="shared" si="4"/>
        <v>0</v>
      </c>
      <c r="AL65" s="74">
        <f t="shared" si="5"/>
        <v>0</v>
      </c>
      <c r="AM65" s="74">
        <f t="shared" si="6"/>
        <v>0</v>
      </c>
    </row>
    <row r="66" spans="1:39" ht="24" customHeight="1">
      <c r="A66" s="29">
        <f>IF('様式 WA-1（集計作業用）'!$A$6="","",'様式 WA-1（集計作業用）'!$A$6)</f>
      </c>
      <c r="B66" s="72"/>
      <c r="C66" s="73">
        <f t="shared" si="2"/>
      </c>
      <c r="D66" s="73">
        <f t="shared" si="3"/>
      </c>
      <c r="E66" s="36">
        <f>ASC('様式 A-1（チーム情報）'!$D$8)</f>
      </c>
      <c r="F66" s="36"/>
      <c r="G66" s="29">
        <f>LEFT('様式 A-1（チーム情報）'!$AG$7,1)</f>
      </c>
      <c r="H66" s="72" t="s">
        <v>178</v>
      </c>
      <c r="I66" s="50"/>
      <c r="J66" s="51"/>
      <c r="K66" s="50"/>
      <c r="L66" s="51"/>
      <c r="M66" s="26" t="s">
        <v>40</v>
      </c>
      <c r="N66" s="28"/>
      <c r="O66" s="166"/>
      <c r="P66" s="26"/>
      <c r="Q66" s="26"/>
      <c r="R66" s="26"/>
      <c r="S66" s="26"/>
      <c r="T66" s="37"/>
      <c r="U66" s="26"/>
      <c r="V66" s="26"/>
      <c r="W66" s="27"/>
      <c r="X66" s="29">
        <f>IF(W66="","",DATEDIF(W66,'様式 A-1（チーム情報）'!$G$2,"Y"))</f>
      </c>
      <c r="Y66" s="29"/>
      <c r="Z66" s="29"/>
      <c r="AA66" s="27"/>
      <c r="AB66" s="26"/>
      <c r="AC66" s="176"/>
      <c r="AD66" s="26"/>
      <c r="AE66" s="26"/>
      <c r="AF66" s="26"/>
      <c r="AG66" s="26"/>
      <c r="AH66" s="26"/>
      <c r="AI66" s="26"/>
      <c r="AJ66" s="26"/>
      <c r="AK66" s="29">
        <f t="shared" si="4"/>
        <v>0</v>
      </c>
      <c r="AL66" s="74">
        <f t="shared" si="5"/>
        <v>0</v>
      </c>
      <c r="AM66" s="74">
        <f t="shared" si="6"/>
        <v>0</v>
      </c>
    </row>
    <row r="67" spans="1:39" ht="24" customHeight="1">
      <c r="A67" s="29">
        <f>IF('様式 WA-1（集計作業用）'!$A$6="","",'様式 WA-1（集計作業用）'!$A$6)</f>
      </c>
      <c r="B67" s="72"/>
      <c r="C67" s="73">
        <f t="shared" si="2"/>
      </c>
      <c r="D67" s="73">
        <f t="shared" si="3"/>
      </c>
      <c r="E67" s="36">
        <f>ASC('様式 A-1（チーム情報）'!$D$8)</f>
      </c>
      <c r="F67" s="36"/>
      <c r="G67" s="29">
        <f>LEFT('様式 A-1（チーム情報）'!$AG$7,1)</f>
      </c>
      <c r="H67" s="72" t="s">
        <v>179</v>
      </c>
      <c r="I67" s="50"/>
      <c r="J67" s="51"/>
      <c r="K67" s="50"/>
      <c r="L67" s="51"/>
      <c r="M67" s="26" t="s">
        <v>40</v>
      </c>
      <c r="N67" s="28"/>
      <c r="O67" s="166"/>
      <c r="P67" s="26"/>
      <c r="Q67" s="26"/>
      <c r="R67" s="26"/>
      <c r="S67" s="26"/>
      <c r="T67" s="37"/>
      <c r="U67" s="26"/>
      <c r="V67" s="26"/>
      <c r="W67" s="27"/>
      <c r="X67" s="29">
        <f>IF(W67="","",DATEDIF(W67,'様式 A-1（チーム情報）'!$G$2,"Y"))</f>
      </c>
      <c r="Y67" s="29"/>
      <c r="Z67" s="29"/>
      <c r="AA67" s="27"/>
      <c r="AB67" s="26"/>
      <c r="AC67" s="176"/>
      <c r="AD67" s="26"/>
      <c r="AE67" s="26"/>
      <c r="AF67" s="26"/>
      <c r="AG67" s="26"/>
      <c r="AH67" s="26"/>
      <c r="AI67" s="26"/>
      <c r="AJ67" s="26"/>
      <c r="AK67" s="29">
        <f t="shared" si="4"/>
        <v>0</v>
      </c>
      <c r="AL67" s="74">
        <f t="shared" si="5"/>
        <v>0</v>
      </c>
      <c r="AM67" s="74">
        <f t="shared" si="6"/>
        <v>0</v>
      </c>
    </row>
    <row r="68" spans="1:39" ht="24" customHeight="1">
      <c r="A68" s="29">
        <f>IF('様式 WA-1（集計作業用）'!$A$6="","",'様式 WA-1（集計作業用）'!$A$6)</f>
      </c>
      <c r="B68" s="72"/>
      <c r="C68" s="73">
        <f t="shared" si="2"/>
      </c>
      <c r="D68" s="73">
        <f t="shared" si="3"/>
      </c>
      <c r="E68" s="36">
        <f>ASC('様式 A-1（チーム情報）'!$D$8)</f>
      </c>
      <c r="F68" s="36"/>
      <c r="G68" s="29">
        <f>LEFT('様式 A-1（チーム情報）'!$AG$7,1)</f>
      </c>
      <c r="H68" s="72" t="s">
        <v>180</v>
      </c>
      <c r="I68" s="50"/>
      <c r="J68" s="51"/>
      <c r="K68" s="50"/>
      <c r="L68" s="51"/>
      <c r="M68" s="26" t="s">
        <v>40</v>
      </c>
      <c r="N68" s="28"/>
      <c r="O68" s="166"/>
      <c r="P68" s="26"/>
      <c r="Q68" s="26"/>
      <c r="R68" s="26"/>
      <c r="S68" s="26"/>
      <c r="T68" s="37"/>
      <c r="U68" s="26"/>
      <c r="V68" s="26"/>
      <c r="W68" s="27"/>
      <c r="X68" s="29">
        <f>IF(W68="","",DATEDIF(W68,'様式 A-1（チーム情報）'!$G$2,"Y"))</f>
      </c>
      <c r="Y68" s="29"/>
      <c r="Z68" s="29"/>
      <c r="AA68" s="27"/>
      <c r="AB68" s="26"/>
      <c r="AC68" s="176"/>
      <c r="AD68" s="26"/>
      <c r="AE68" s="26"/>
      <c r="AF68" s="26"/>
      <c r="AG68" s="26"/>
      <c r="AH68" s="26"/>
      <c r="AI68" s="26"/>
      <c r="AJ68" s="26"/>
      <c r="AK68" s="29">
        <f t="shared" si="4"/>
        <v>0</v>
      </c>
      <c r="AL68" s="74">
        <f t="shared" si="5"/>
        <v>0</v>
      </c>
      <c r="AM68" s="74">
        <f t="shared" si="6"/>
        <v>0</v>
      </c>
    </row>
    <row r="69" spans="1:39" ht="24" customHeight="1">
      <c r="A69" s="29">
        <f>IF('様式 WA-1（集計作業用）'!$A$6="","",'様式 WA-1（集計作業用）'!$A$6)</f>
      </c>
      <c r="B69" s="72"/>
      <c r="C69" s="73">
        <f t="shared" si="2"/>
      </c>
      <c r="D69" s="73">
        <f t="shared" si="3"/>
      </c>
      <c r="E69" s="36">
        <f>ASC('様式 A-1（チーム情報）'!$D$8)</f>
      </c>
      <c r="F69" s="36"/>
      <c r="G69" s="29">
        <f>LEFT('様式 A-1（チーム情報）'!$AG$7,1)</f>
      </c>
      <c r="H69" s="72" t="s">
        <v>181</v>
      </c>
      <c r="I69" s="50"/>
      <c r="J69" s="51"/>
      <c r="K69" s="50"/>
      <c r="L69" s="51"/>
      <c r="M69" s="26" t="s">
        <v>40</v>
      </c>
      <c r="N69" s="28"/>
      <c r="O69" s="166"/>
      <c r="P69" s="26"/>
      <c r="Q69" s="26"/>
      <c r="R69" s="26"/>
      <c r="S69" s="26"/>
      <c r="T69" s="37"/>
      <c r="U69" s="26"/>
      <c r="V69" s="26"/>
      <c r="W69" s="27"/>
      <c r="X69" s="29">
        <f>IF(W69="","",DATEDIF(W69,'様式 A-1（チーム情報）'!$G$2,"Y"))</f>
      </c>
      <c r="Y69" s="29"/>
      <c r="Z69" s="29"/>
      <c r="AA69" s="27"/>
      <c r="AB69" s="26"/>
      <c r="AC69" s="176"/>
      <c r="AD69" s="26"/>
      <c r="AE69" s="26"/>
      <c r="AF69" s="26"/>
      <c r="AG69" s="26"/>
      <c r="AH69" s="26"/>
      <c r="AI69" s="26"/>
      <c r="AJ69" s="26"/>
      <c r="AK69" s="29">
        <f t="shared" si="4"/>
        <v>0</v>
      </c>
      <c r="AL69" s="74">
        <f t="shared" si="5"/>
        <v>0</v>
      </c>
      <c r="AM69" s="74">
        <f t="shared" si="6"/>
        <v>0</v>
      </c>
    </row>
    <row r="70" spans="1:39" ht="24" customHeight="1">
      <c r="A70" s="29">
        <f>IF('様式 WA-1（集計作業用）'!$A$6="","",'様式 WA-1（集計作業用）'!$A$6)</f>
      </c>
      <c r="B70" s="72"/>
      <c r="C70" s="73">
        <f t="shared" si="2"/>
      </c>
      <c r="D70" s="73">
        <f t="shared" si="3"/>
      </c>
      <c r="E70" s="36">
        <f>ASC('様式 A-1（チーム情報）'!$D$8)</f>
      </c>
      <c r="F70" s="36"/>
      <c r="G70" s="29">
        <f>LEFT('様式 A-1（チーム情報）'!$AG$7,1)</f>
      </c>
      <c r="H70" s="72" t="s">
        <v>182</v>
      </c>
      <c r="I70" s="50"/>
      <c r="J70" s="51"/>
      <c r="K70" s="50"/>
      <c r="L70" s="51"/>
      <c r="M70" s="26" t="s">
        <v>40</v>
      </c>
      <c r="N70" s="28"/>
      <c r="O70" s="166"/>
      <c r="P70" s="26"/>
      <c r="Q70" s="26"/>
      <c r="R70" s="26"/>
      <c r="S70" s="26"/>
      <c r="T70" s="37"/>
      <c r="U70" s="26"/>
      <c r="V70" s="26"/>
      <c r="W70" s="27"/>
      <c r="X70" s="29">
        <f>IF(W70="","",DATEDIF(W70,'様式 A-1（チーム情報）'!$G$2,"Y"))</f>
      </c>
      <c r="Y70" s="29"/>
      <c r="Z70" s="29"/>
      <c r="AA70" s="27"/>
      <c r="AB70" s="26"/>
      <c r="AC70" s="176"/>
      <c r="AD70" s="26"/>
      <c r="AE70" s="26"/>
      <c r="AF70" s="26"/>
      <c r="AG70" s="26"/>
      <c r="AH70" s="26"/>
      <c r="AI70" s="26"/>
      <c r="AJ70" s="26"/>
      <c r="AK70" s="29">
        <f t="shared" si="4"/>
        <v>0</v>
      </c>
      <c r="AL70" s="74">
        <f t="shared" si="5"/>
        <v>0</v>
      </c>
      <c r="AM70" s="74">
        <f t="shared" si="6"/>
        <v>0</v>
      </c>
    </row>
    <row r="71" spans="1:39" ht="24" customHeight="1">
      <c r="A71" s="29">
        <f>IF('様式 WA-1（集計作業用）'!$A$6="","",'様式 WA-1（集計作業用）'!$A$6)</f>
      </c>
      <c r="B71" s="72"/>
      <c r="C71" s="73">
        <f t="shared" si="2"/>
      </c>
      <c r="D71" s="73">
        <f t="shared" si="3"/>
      </c>
      <c r="E71" s="36">
        <f>ASC('様式 A-1（チーム情報）'!$D$8)</f>
      </c>
      <c r="F71" s="36"/>
      <c r="G71" s="29">
        <f>LEFT('様式 A-1（チーム情報）'!$AG$7,1)</f>
      </c>
      <c r="H71" s="72" t="s">
        <v>183</v>
      </c>
      <c r="I71" s="50"/>
      <c r="J71" s="51"/>
      <c r="K71" s="50"/>
      <c r="L71" s="51"/>
      <c r="M71" s="26" t="s">
        <v>40</v>
      </c>
      <c r="N71" s="28"/>
      <c r="O71" s="166"/>
      <c r="P71" s="26"/>
      <c r="Q71" s="26"/>
      <c r="R71" s="26"/>
      <c r="S71" s="26"/>
      <c r="T71" s="37"/>
      <c r="U71" s="26"/>
      <c r="V71" s="26"/>
      <c r="W71" s="27"/>
      <c r="X71" s="29">
        <f>IF(W71="","",DATEDIF(W71,'様式 A-1（チーム情報）'!$G$2,"Y"))</f>
      </c>
      <c r="Y71" s="29"/>
      <c r="Z71" s="29"/>
      <c r="AA71" s="27"/>
      <c r="AB71" s="26"/>
      <c r="AC71" s="176"/>
      <c r="AD71" s="26"/>
      <c r="AE71" s="26"/>
      <c r="AF71" s="26"/>
      <c r="AG71" s="26"/>
      <c r="AH71" s="26"/>
      <c r="AI71" s="26"/>
      <c r="AJ71" s="26"/>
      <c r="AK71" s="29">
        <f t="shared" si="4"/>
        <v>0</v>
      </c>
      <c r="AL71" s="74">
        <f t="shared" si="5"/>
        <v>0</v>
      </c>
      <c r="AM71" s="74">
        <f t="shared" si="6"/>
        <v>0</v>
      </c>
    </row>
    <row r="72" spans="1:39" ht="24" customHeight="1">
      <c r="A72" s="29">
        <f>IF('様式 WA-1（集計作業用）'!$A$6="","",'様式 WA-1（集計作業用）'!$A$6)</f>
      </c>
      <c r="B72" s="72"/>
      <c r="C72" s="73">
        <f t="shared" si="2"/>
      </c>
      <c r="D72" s="73">
        <f t="shared" si="3"/>
      </c>
      <c r="E72" s="36">
        <f>ASC('様式 A-1（チーム情報）'!$D$8)</f>
      </c>
      <c r="F72" s="36"/>
      <c r="G72" s="29">
        <f>LEFT('様式 A-1（チーム情報）'!$AG$7,1)</f>
      </c>
      <c r="H72" s="72" t="s">
        <v>184</v>
      </c>
      <c r="I72" s="50"/>
      <c r="J72" s="51"/>
      <c r="K72" s="50"/>
      <c r="L72" s="51"/>
      <c r="M72" s="26" t="s">
        <v>40</v>
      </c>
      <c r="N72" s="28"/>
      <c r="O72" s="166"/>
      <c r="P72" s="26"/>
      <c r="Q72" s="26"/>
      <c r="R72" s="26"/>
      <c r="S72" s="26"/>
      <c r="T72" s="37"/>
      <c r="U72" s="26"/>
      <c r="V72" s="26"/>
      <c r="W72" s="27"/>
      <c r="X72" s="29">
        <f>IF(W72="","",DATEDIF(W72,'様式 A-1（チーム情報）'!$G$2,"Y"))</f>
      </c>
      <c r="Y72" s="29"/>
      <c r="Z72" s="29"/>
      <c r="AA72" s="27"/>
      <c r="AB72" s="26"/>
      <c r="AC72" s="176"/>
      <c r="AD72" s="26"/>
      <c r="AE72" s="26"/>
      <c r="AF72" s="26"/>
      <c r="AG72" s="26"/>
      <c r="AH72" s="26"/>
      <c r="AI72" s="26"/>
      <c r="AJ72" s="26"/>
      <c r="AK72" s="29">
        <f t="shared" si="4"/>
        <v>0</v>
      </c>
      <c r="AL72" s="74">
        <f aca="true" t="shared" si="7" ref="AL72:AL89">IF(AK72&lt;=$AR$114,AK72,$AR$114)</f>
        <v>0</v>
      </c>
      <c r="AM72" s="74">
        <f aca="true" t="shared" si="8" ref="AM72:AM89">IF(AK72&lt;=$AR$114,0,AK72-$AR$114)</f>
        <v>0</v>
      </c>
    </row>
    <row r="73" spans="1:39" ht="24" customHeight="1">
      <c r="A73" s="29">
        <f>IF('様式 WA-1（集計作業用）'!$A$6="","",'様式 WA-1（集計作業用）'!$A$6)</f>
      </c>
      <c r="B73" s="72"/>
      <c r="C73" s="73">
        <f t="shared" si="2"/>
      </c>
      <c r="D73" s="73">
        <f t="shared" si="3"/>
      </c>
      <c r="E73" s="36">
        <f>ASC('様式 A-1（チーム情報）'!$D$8)</f>
      </c>
      <c r="F73" s="36"/>
      <c r="G73" s="29">
        <f>LEFT('様式 A-1（チーム情報）'!$AG$7,1)</f>
      </c>
      <c r="H73" s="72" t="s">
        <v>185</v>
      </c>
      <c r="I73" s="50"/>
      <c r="J73" s="51"/>
      <c r="K73" s="50"/>
      <c r="L73" s="51"/>
      <c r="M73" s="26" t="s">
        <v>40</v>
      </c>
      <c r="N73" s="28"/>
      <c r="O73" s="166"/>
      <c r="P73" s="26"/>
      <c r="Q73" s="26"/>
      <c r="R73" s="26"/>
      <c r="S73" s="26"/>
      <c r="T73" s="37"/>
      <c r="U73" s="26"/>
      <c r="V73" s="26"/>
      <c r="W73" s="27"/>
      <c r="X73" s="29">
        <f>IF(W73="","",DATEDIF(W73,'様式 A-1（チーム情報）'!$G$2,"Y"))</f>
      </c>
      <c r="Y73" s="29"/>
      <c r="Z73" s="29"/>
      <c r="AA73" s="27"/>
      <c r="AB73" s="26"/>
      <c r="AC73" s="176"/>
      <c r="AD73" s="26"/>
      <c r="AE73" s="26"/>
      <c r="AF73" s="26"/>
      <c r="AG73" s="26"/>
      <c r="AH73" s="26"/>
      <c r="AI73" s="26"/>
      <c r="AJ73" s="26"/>
      <c r="AK73" s="29">
        <f t="shared" si="4"/>
        <v>0</v>
      </c>
      <c r="AL73" s="74">
        <f t="shared" si="7"/>
        <v>0</v>
      </c>
      <c r="AM73" s="74">
        <f t="shared" si="8"/>
        <v>0</v>
      </c>
    </row>
    <row r="74" spans="1:39" ht="24" customHeight="1">
      <c r="A74" s="29">
        <f>IF('様式 WA-1（集計作業用）'!$A$6="","",'様式 WA-1（集計作業用）'!$A$6)</f>
      </c>
      <c r="B74" s="72"/>
      <c r="C74" s="73">
        <f aca="true" t="shared" si="9" ref="C74:C89">IF(I74="","",TRIM(I74&amp;"　"&amp;J74))</f>
      </c>
      <c r="D74" s="73">
        <f aca="true" t="shared" si="10" ref="D74:D89">IF(I74="","",TRIM(K74&amp;" "&amp;L74))</f>
      </c>
      <c r="E74" s="36">
        <f>ASC('様式 A-1（チーム情報）'!$D$8)</f>
      </c>
      <c r="F74" s="36"/>
      <c r="G74" s="29">
        <f>LEFT('様式 A-1（チーム情報）'!$AG$7,1)</f>
      </c>
      <c r="H74" s="72" t="s">
        <v>186</v>
      </c>
      <c r="I74" s="50"/>
      <c r="J74" s="51"/>
      <c r="K74" s="50"/>
      <c r="L74" s="51"/>
      <c r="M74" s="26" t="s">
        <v>40</v>
      </c>
      <c r="N74" s="28"/>
      <c r="O74" s="166"/>
      <c r="P74" s="26"/>
      <c r="Q74" s="26"/>
      <c r="R74" s="26"/>
      <c r="S74" s="26"/>
      <c r="T74" s="37"/>
      <c r="U74" s="26"/>
      <c r="V74" s="26"/>
      <c r="W74" s="27"/>
      <c r="X74" s="29">
        <f>IF(W74="","",DATEDIF(W74,'様式 A-1（チーム情報）'!$G$2,"Y"))</f>
      </c>
      <c r="Y74" s="29"/>
      <c r="Z74" s="29"/>
      <c r="AA74" s="27"/>
      <c r="AB74" s="26"/>
      <c r="AC74" s="176"/>
      <c r="AD74" s="26"/>
      <c r="AE74" s="26"/>
      <c r="AF74" s="26"/>
      <c r="AG74" s="26"/>
      <c r="AH74" s="26"/>
      <c r="AI74" s="26"/>
      <c r="AJ74" s="26"/>
      <c r="AK74" s="29">
        <f t="shared" si="4"/>
        <v>0</v>
      </c>
      <c r="AL74" s="74">
        <f t="shared" si="7"/>
        <v>0</v>
      </c>
      <c r="AM74" s="74">
        <f t="shared" si="8"/>
        <v>0</v>
      </c>
    </row>
    <row r="75" spans="1:39" ht="24" customHeight="1">
      <c r="A75" s="29">
        <f>IF('様式 WA-1（集計作業用）'!$A$6="","",'様式 WA-1（集計作業用）'!$A$6)</f>
      </c>
      <c r="B75" s="72"/>
      <c r="C75" s="73">
        <f t="shared" si="9"/>
      </c>
      <c r="D75" s="73">
        <f t="shared" si="10"/>
      </c>
      <c r="E75" s="36">
        <f>ASC('様式 A-1（チーム情報）'!$D$8)</f>
      </c>
      <c r="F75" s="36"/>
      <c r="G75" s="29">
        <f>LEFT('様式 A-1（チーム情報）'!$AG$7,1)</f>
      </c>
      <c r="H75" s="72" t="s">
        <v>187</v>
      </c>
      <c r="I75" s="50"/>
      <c r="J75" s="51"/>
      <c r="K75" s="50"/>
      <c r="L75" s="51"/>
      <c r="M75" s="26" t="s">
        <v>40</v>
      </c>
      <c r="N75" s="28"/>
      <c r="O75" s="166"/>
      <c r="P75" s="26"/>
      <c r="Q75" s="26"/>
      <c r="R75" s="26"/>
      <c r="S75" s="26"/>
      <c r="T75" s="37"/>
      <c r="U75" s="26"/>
      <c r="V75" s="26"/>
      <c r="W75" s="27"/>
      <c r="X75" s="29">
        <f>IF(W75="","",DATEDIF(W75,'様式 A-1（チーム情報）'!$G$2,"Y"))</f>
      </c>
      <c r="Y75" s="29"/>
      <c r="Z75" s="29"/>
      <c r="AA75" s="27"/>
      <c r="AB75" s="26"/>
      <c r="AC75" s="176"/>
      <c r="AD75" s="26"/>
      <c r="AE75" s="26"/>
      <c r="AF75" s="26"/>
      <c r="AG75" s="26"/>
      <c r="AH75" s="26"/>
      <c r="AI75" s="26"/>
      <c r="AJ75" s="26"/>
      <c r="AK75" s="29">
        <f aca="true" t="shared" si="11" ref="AK75:AK89">COUNTA(AD75:AJ75)</f>
        <v>0</v>
      </c>
      <c r="AL75" s="74">
        <f t="shared" si="7"/>
        <v>0</v>
      </c>
      <c r="AM75" s="74">
        <f t="shared" si="8"/>
        <v>0</v>
      </c>
    </row>
    <row r="76" spans="1:39" ht="24" customHeight="1">
      <c r="A76" s="29">
        <f>IF('様式 WA-1（集計作業用）'!$A$6="","",'様式 WA-1（集計作業用）'!$A$6)</f>
      </c>
      <c r="B76" s="72"/>
      <c r="C76" s="73">
        <f t="shared" si="9"/>
      </c>
      <c r="D76" s="73">
        <f t="shared" si="10"/>
      </c>
      <c r="E76" s="36">
        <f>ASC('様式 A-1（チーム情報）'!$D$8)</f>
      </c>
      <c r="F76" s="36"/>
      <c r="G76" s="29">
        <f>LEFT('様式 A-1（チーム情報）'!$AG$7,1)</f>
      </c>
      <c r="H76" s="72" t="s">
        <v>188</v>
      </c>
      <c r="I76" s="50"/>
      <c r="J76" s="51"/>
      <c r="K76" s="50"/>
      <c r="L76" s="51"/>
      <c r="M76" s="26" t="s">
        <v>40</v>
      </c>
      <c r="N76" s="28"/>
      <c r="O76" s="166"/>
      <c r="P76" s="26"/>
      <c r="Q76" s="26"/>
      <c r="R76" s="26"/>
      <c r="S76" s="26"/>
      <c r="T76" s="37"/>
      <c r="U76" s="26"/>
      <c r="V76" s="26"/>
      <c r="W76" s="27"/>
      <c r="X76" s="29">
        <f>IF(W76="","",DATEDIF(W76,'様式 A-1（チーム情報）'!$G$2,"Y"))</f>
      </c>
      <c r="Y76" s="29"/>
      <c r="Z76" s="29"/>
      <c r="AA76" s="27"/>
      <c r="AB76" s="26"/>
      <c r="AC76" s="176"/>
      <c r="AD76" s="26"/>
      <c r="AE76" s="26"/>
      <c r="AF76" s="26"/>
      <c r="AG76" s="26"/>
      <c r="AH76" s="26"/>
      <c r="AI76" s="26"/>
      <c r="AJ76" s="26"/>
      <c r="AK76" s="29">
        <f t="shared" si="11"/>
        <v>0</v>
      </c>
      <c r="AL76" s="74">
        <f t="shared" si="7"/>
        <v>0</v>
      </c>
      <c r="AM76" s="74">
        <f t="shared" si="8"/>
        <v>0</v>
      </c>
    </row>
    <row r="77" spans="1:39" ht="24" customHeight="1">
      <c r="A77" s="29">
        <f>IF('様式 WA-1（集計作業用）'!$A$6="","",'様式 WA-1（集計作業用）'!$A$6)</f>
      </c>
      <c r="B77" s="72"/>
      <c r="C77" s="73">
        <f t="shared" si="9"/>
      </c>
      <c r="D77" s="73">
        <f t="shared" si="10"/>
      </c>
      <c r="E77" s="36">
        <f>ASC('様式 A-1（チーム情報）'!$D$8)</f>
      </c>
      <c r="F77" s="36"/>
      <c r="G77" s="29">
        <f>LEFT('様式 A-1（チーム情報）'!$AG$7,1)</f>
      </c>
      <c r="H77" s="72" t="s">
        <v>189</v>
      </c>
      <c r="I77" s="50"/>
      <c r="J77" s="51"/>
      <c r="K77" s="50"/>
      <c r="L77" s="51"/>
      <c r="M77" s="26" t="s">
        <v>40</v>
      </c>
      <c r="N77" s="28"/>
      <c r="O77" s="166"/>
      <c r="P77" s="26"/>
      <c r="Q77" s="26"/>
      <c r="R77" s="26"/>
      <c r="S77" s="26"/>
      <c r="T77" s="37"/>
      <c r="U77" s="26"/>
      <c r="V77" s="26"/>
      <c r="W77" s="27"/>
      <c r="X77" s="29">
        <f>IF(W77="","",DATEDIF(W77,'様式 A-1（チーム情報）'!$G$2,"Y"))</f>
      </c>
      <c r="Y77" s="29"/>
      <c r="Z77" s="29"/>
      <c r="AA77" s="27"/>
      <c r="AB77" s="26"/>
      <c r="AC77" s="176"/>
      <c r="AD77" s="26"/>
      <c r="AE77" s="26"/>
      <c r="AF77" s="26"/>
      <c r="AG77" s="26"/>
      <c r="AH77" s="26"/>
      <c r="AI77" s="26"/>
      <c r="AJ77" s="26"/>
      <c r="AK77" s="29">
        <f t="shared" si="11"/>
        <v>0</v>
      </c>
      <c r="AL77" s="74">
        <f t="shared" si="7"/>
        <v>0</v>
      </c>
      <c r="AM77" s="74">
        <f t="shared" si="8"/>
        <v>0</v>
      </c>
    </row>
    <row r="78" spans="1:39" ht="24" customHeight="1">
      <c r="A78" s="29">
        <f>IF('様式 WA-1（集計作業用）'!$A$6="","",'様式 WA-1（集計作業用）'!$A$6)</f>
      </c>
      <c r="B78" s="72"/>
      <c r="C78" s="73">
        <f t="shared" si="9"/>
      </c>
      <c r="D78" s="73">
        <f t="shared" si="10"/>
      </c>
      <c r="E78" s="36">
        <f>ASC('様式 A-1（チーム情報）'!$D$8)</f>
      </c>
      <c r="F78" s="36"/>
      <c r="G78" s="29">
        <f>LEFT('様式 A-1（チーム情報）'!$AG$7,1)</f>
      </c>
      <c r="H78" s="72" t="s">
        <v>190</v>
      </c>
      <c r="I78" s="50"/>
      <c r="J78" s="51"/>
      <c r="K78" s="50"/>
      <c r="L78" s="51"/>
      <c r="M78" s="26" t="s">
        <v>40</v>
      </c>
      <c r="N78" s="28"/>
      <c r="O78" s="166"/>
      <c r="P78" s="26"/>
      <c r="Q78" s="26"/>
      <c r="R78" s="26"/>
      <c r="S78" s="26"/>
      <c r="T78" s="37"/>
      <c r="U78" s="26"/>
      <c r="V78" s="26"/>
      <c r="W78" s="27"/>
      <c r="X78" s="29">
        <f>IF(W78="","",DATEDIF(W78,'様式 A-1（チーム情報）'!$G$2,"Y"))</f>
      </c>
      <c r="Y78" s="29"/>
      <c r="Z78" s="29"/>
      <c r="AA78" s="27"/>
      <c r="AB78" s="26"/>
      <c r="AC78" s="176"/>
      <c r="AD78" s="26"/>
      <c r="AE78" s="26"/>
      <c r="AF78" s="26"/>
      <c r="AG78" s="26"/>
      <c r="AH78" s="26"/>
      <c r="AI78" s="26"/>
      <c r="AJ78" s="26"/>
      <c r="AK78" s="29">
        <f t="shared" si="11"/>
        <v>0</v>
      </c>
      <c r="AL78" s="74">
        <f t="shared" si="7"/>
        <v>0</v>
      </c>
      <c r="AM78" s="74">
        <f t="shared" si="8"/>
        <v>0</v>
      </c>
    </row>
    <row r="79" spans="1:39" ht="24" customHeight="1">
      <c r="A79" s="29">
        <f>IF('様式 WA-1（集計作業用）'!$A$6="","",'様式 WA-1（集計作業用）'!$A$6)</f>
      </c>
      <c r="B79" s="72"/>
      <c r="C79" s="73">
        <f t="shared" si="9"/>
      </c>
      <c r="D79" s="73">
        <f t="shared" si="10"/>
      </c>
      <c r="E79" s="36">
        <f>ASC('様式 A-1（チーム情報）'!$D$8)</f>
      </c>
      <c r="F79" s="36"/>
      <c r="G79" s="29">
        <f>LEFT('様式 A-1（チーム情報）'!$AG$7,1)</f>
      </c>
      <c r="H79" s="72" t="s">
        <v>191</v>
      </c>
      <c r="I79" s="50"/>
      <c r="J79" s="51"/>
      <c r="K79" s="50"/>
      <c r="L79" s="51"/>
      <c r="M79" s="26" t="s">
        <v>40</v>
      </c>
      <c r="N79" s="28"/>
      <c r="O79" s="166"/>
      <c r="P79" s="26"/>
      <c r="Q79" s="26"/>
      <c r="R79" s="26"/>
      <c r="S79" s="26"/>
      <c r="T79" s="37"/>
      <c r="U79" s="26"/>
      <c r="V79" s="26"/>
      <c r="W79" s="27"/>
      <c r="X79" s="29">
        <f>IF(W79="","",DATEDIF(W79,'様式 A-1（チーム情報）'!$G$2,"Y"))</f>
      </c>
      <c r="Y79" s="29"/>
      <c r="Z79" s="29"/>
      <c r="AA79" s="27"/>
      <c r="AB79" s="26"/>
      <c r="AC79" s="176"/>
      <c r="AD79" s="26"/>
      <c r="AE79" s="26"/>
      <c r="AF79" s="26"/>
      <c r="AG79" s="26"/>
      <c r="AH79" s="26"/>
      <c r="AI79" s="26"/>
      <c r="AJ79" s="26"/>
      <c r="AK79" s="29">
        <f t="shared" si="11"/>
        <v>0</v>
      </c>
      <c r="AL79" s="74">
        <f t="shared" si="7"/>
        <v>0</v>
      </c>
      <c r="AM79" s="74">
        <f t="shared" si="8"/>
        <v>0</v>
      </c>
    </row>
    <row r="80" spans="1:39" ht="24" customHeight="1">
      <c r="A80" s="29">
        <f>IF('様式 WA-1（集計作業用）'!$A$6="","",'様式 WA-1（集計作業用）'!$A$6)</f>
      </c>
      <c r="B80" s="72"/>
      <c r="C80" s="73">
        <f t="shared" si="9"/>
      </c>
      <c r="D80" s="73">
        <f t="shared" si="10"/>
      </c>
      <c r="E80" s="36">
        <f>ASC('様式 A-1（チーム情報）'!$D$8)</f>
      </c>
      <c r="F80" s="36"/>
      <c r="G80" s="29">
        <f>LEFT('様式 A-1（チーム情報）'!$AG$7,1)</f>
      </c>
      <c r="H80" s="72" t="s">
        <v>192</v>
      </c>
      <c r="I80" s="50"/>
      <c r="J80" s="51"/>
      <c r="K80" s="50"/>
      <c r="L80" s="51"/>
      <c r="M80" s="26" t="s">
        <v>40</v>
      </c>
      <c r="N80" s="28"/>
      <c r="O80" s="166"/>
      <c r="P80" s="26"/>
      <c r="Q80" s="26"/>
      <c r="R80" s="26"/>
      <c r="S80" s="26"/>
      <c r="T80" s="37"/>
      <c r="U80" s="26"/>
      <c r="V80" s="26"/>
      <c r="W80" s="27"/>
      <c r="X80" s="29">
        <f>IF(W80="","",DATEDIF(W80,'様式 A-1（チーム情報）'!$G$2,"Y"))</f>
      </c>
      <c r="Y80" s="29"/>
      <c r="Z80" s="29"/>
      <c r="AA80" s="27"/>
      <c r="AB80" s="26"/>
      <c r="AC80" s="176"/>
      <c r="AD80" s="26"/>
      <c r="AE80" s="26"/>
      <c r="AF80" s="26"/>
      <c r="AG80" s="26"/>
      <c r="AH80" s="26"/>
      <c r="AI80" s="26"/>
      <c r="AJ80" s="26"/>
      <c r="AK80" s="29">
        <f t="shared" si="11"/>
        <v>0</v>
      </c>
      <c r="AL80" s="74">
        <f t="shared" si="7"/>
        <v>0</v>
      </c>
      <c r="AM80" s="74">
        <f t="shared" si="8"/>
        <v>0</v>
      </c>
    </row>
    <row r="81" spans="1:39" ht="24" customHeight="1">
      <c r="A81" s="29">
        <f>IF('様式 WA-1（集計作業用）'!$A$6="","",'様式 WA-1（集計作業用）'!$A$6)</f>
      </c>
      <c r="B81" s="72"/>
      <c r="C81" s="73">
        <f t="shared" si="9"/>
      </c>
      <c r="D81" s="73">
        <f t="shared" si="10"/>
      </c>
      <c r="E81" s="36">
        <f>ASC('様式 A-1（チーム情報）'!$D$8)</f>
      </c>
      <c r="F81" s="36"/>
      <c r="G81" s="29">
        <f>LEFT('様式 A-1（チーム情報）'!$AG$7,1)</f>
      </c>
      <c r="H81" s="72" t="s">
        <v>193</v>
      </c>
      <c r="I81" s="50"/>
      <c r="J81" s="51"/>
      <c r="K81" s="50"/>
      <c r="L81" s="51"/>
      <c r="M81" s="26" t="s">
        <v>40</v>
      </c>
      <c r="N81" s="28"/>
      <c r="O81" s="166"/>
      <c r="P81" s="26"/>
      <c r="Q81" s="26"/>
      <c r="R81" s="26"/>
      <c r="S81" s="26"/>
      <c r="T81" s="37"/>
      <c r="U81" s="26"/>
      <c r="V81" s="26"/>
      <c r="W81" s="27"/>
      <c r="X81" s="29">
        <f>IF(W81="","",DATEDIF(W81,'様式 A-1（チーム情報）'!$G$2,"Y"))</f>
      </c>
      <c r="Y81" s="29"/>
      <c r="Z81" s="29"/>
      <c r="AA81" s="27"/>
      <c r="AB81" s="26"/>
      <c r="AC81" s="176"/>
      <c r="AD81" s="26"/>
      <c r="AE81" s="26"/>
      <c r="AF81" s="26"/>
      <c r="AG81" s="26"/>
      <c r="AH81" s="26"/>
      <c r="AI81" s="26"/>
      <c r="AJ81" s="26"/>
      <c r="AK81" s="29">
        <f t="shared" si="11"/>
        <v>0</v>
      </c>
      <c r="AL81" s="74">
        <f t="shared" si="7"/>
        <v>0</v>
      </c>
      <c r="AM81" s="74">
        <f t="shared" si="8"/>
        <v>0</v>
      </c>
    </row>
    <row r="82" spans="1:39" ht="24" customHeight="1">
      <c r="A82" s="29">
        <f>IF('様式 WA-1（集計作業用）'!$A$6="","",'様式 WA-1（集計作業用）'!$A$6)</f>
      </c>
      <c r="B82" s="72"/>
      <c r="C82" s="73">
        <f t="shared" si="9"/>
      </c>
      <c r="D82" s="73">
        <f t="shared" si="10"/>
      </c>
      <c r="E82" s="36">
        <f>ASC('様式 A-1（チーム情報）'!$D$8)</f>
      </c>
      <c r="F82" s="36"/>
      <c r="G82" s="29">
        <f>LEFT('様式 A-1（チーム情報）'!$AG$7,1)</f>
      </c>
      <c r="H82" s="72" t="s">
        <v>194</v>
      </c>
      <c r="I82" s="50"/>
      <c r="J82" s="51"/>
      <c r="K82" s="50"/>
      <c r="L82" s="51"/>
      <c r="M82" s="26" t="s">
        <v>40</v>
      </c>
      <c r="N82" s="28"/>
      <c r="O82" s="166"/>
      <c r="P82" s="26"/>
      <c r="Q82" s="26"/>
      <c r="R82" s="26"/>
      <c r="S82" s="26"/>
      <c r="T82" s="37"/>
      <c r="U82" s="26"/>
      <c r="V82" s="26"/>
      <c r="W82" s="27"/>
      <c r="X82" s="29">
        <f>IF(W82="","",DATEDIF(W82,'様式 A-1（チーム情報）'!$G$2,"Y"))</f>
      </c>
      <c r="Y82" s="29"/>
      <c r="Z82" s="29"/>
      <c r="AA82" s="27"/>
      <c r="AB82" s="26"/>
      <c r="AC82" s="176"/>
      <c r="AD82" s="26"/>
      <c r="AE82" s="26"/>
      <c r="AF82" s="26"/>
      <c r="AG82" s="26"/>
      <c r="AH82" s="26"/>
      <c r="AI82" s="26"/>
      <c r="AJ82" s="26"/>
      <c r="AK82" s="29">
        <f t="shared" si="11"/>
        <v>0</v>
      </c>
      <c r="AL82" s="74">
        <f t="shared" si="7"/>
        <v>0</v>
      </c>
      <c r="AM82" s="74">
        <f t="shared" si="8"/>
        <v>0</v>
      </c>
    </row>
    <row r="83" spans="1:39" ht="24" customHeight="1">
      <c r="A83" s="29">
        <f>IF('様式 WA-1（集計作業用）'!$A$6="","",'様式 WA-1（集計作業用）'!$A$6)</f>
      </c>
      <c r="B83" s="72"/>
      <c r="C83" s="73">
        <f t="shared" si="9"/>
      </c>
      <c r="D83" s="73">
        <f t="shared" si="10"/>
      </c>
      <c r="E83" s="36">
        <f>ASC('様式 A-1（チーム情報）'!$D$8)</f>
      </c>
      <c r="F83" s="36"/>
      <c r="G83" s="29">
        <f>LEFT('様式 A-1（チーム情報）'!$AG$7,1)</f>
      </c>
      <c r="H83" s="72" t="s">
        <v>195</v>
      </c>
      <c r="I83" s="50"/>
      <c r="J83" s="51"/>
      <c r="K83" s="50"/>
      <c r="L83" s="51"/>
      <c r="M83" s="26" t="s">
        <v>40</v>
      </c>
      <c r="N83" s="28"/>
      <c r="O83" s="166"/>
      <c r="P83" s="26"/>
      <c r="Q83" s="26"/>
      <c r="R83" s="26"/>
      <c r="S83" s="26"/>
      <c r="T83" s="37"/>
      <c r="U83" s="26"/>
      <c r="V83" s="26"/>
      <c r="W83" s="27"/>
      <c r="X83" s="29">
        <f>IF(W83="","",DATEDIF(W83,'様式 A-1（チーム情報）'!$G$2,"Y"))</f>
      </c>
      <c r="Y83" s="29"/>
      <c r="Z83" s="29"/>
      <c r="AA83" s="27"/>
      <c r="AB83" s="26"/>
      <c r="AC83" s="176"/>
      <c r="AD83" s="26"/>
      <c r="AE83" s="26"/>
      <c r="AF83" s="26"/>
      <c r="AG83" s="26"/>
      <c r="AH83" s="26"/>
      <c r="AI83" s="26"/>
      <c r="AJ83" s="26"/>
      <c r="AK83" s="29">
        <f t="shared" si="11"/>
        <v>0</v>
      </c>
      <c r="AL83" s="74">
        <f t="shared" si="7"/>
        <v>0</v>
      </c>
      <c r="AM83" s="74">
        <f t="shared" si="8"/>
        <v>0</v>
      </c>
    </row>
    <row r="84" spans="1:39" ht="24" customHeight="1">
      <c r="A84" s="29">
        <f>IF('様式 WA-1（集計作業用）'!$A$6="","",'様式 WA-1（集計作業用）'!$A$6)</f>
      </c>
      <c r="B84" s="72"/>
      <c r="C84" s="73">
        <f t="shared" si="9"/>
      </c>
      <c r="D84" s="73">
        <f t="shared" si="10"/>
      </c>
      <c r="E84" s="36">
        <f>ASC('様式 A-1（チーム情報）'!$D$8)</f>
      </c>
      <c r="F84" s="36"/>
      <c r="G84" s="29">
        <f>LEFT('様式 A-1（チーム情報）'!$AG$7,1)</f>
      </c>
      <c r="H84" s="72" t="s">
        <v>196</v>
      </c>
      <c r="I84" s="50"/>
      <c r="J84" s="51"/>
      <c r="K84" s="50"/>
      <c r="L84" s="51"/>
      <c r="M84" s="26" t="s">
        <v>40</v>
      </c>
      <c r="N84" s="28"/>
      <c r="O84" s="166"/>
      <c r="P84" s="26"/>
      <c r="Q84" s="26"/>
      <c r="R84" s="26"/>
      <c r="S84" s="26"/>
      <c r="T84" s="37"/>
      <c r="U84" s="26"/>
      <c r="V84" s="26"/>
      <c r="W84" s="27"/>
      <c r="X84" s="29">
        <f>IF(W84="","",DATEDIF(W84,'様式 A-1（チーム情報）'!$G$2,"Y"))</f>
      </c>
      <c r="Y84" s="29"/>
      <c r="Z84" s="29"/>
      <c r="AA84" s="27"/>
      <c r="AB84" s="26"/>
      <c r="AC84" s="176"/>
      <c r="AD84" s="26"/>
      <c r="AE84" s="26"/>
      <c r="AF84" s="26"/>
      <c r="AG84" s="26"/>
      <c r="AH84" s="26"/>
      <c r="AI84" s="26"/>
      <c r="AJ84" s="26"/>
      <c r="AK84" s="29">
        <f t="shared" si="11"/>
        <v>0</v>
      </c>
      <c r="AL84" s="74">
        <f t="shared" si="7"/>
        <v>0</v>
      </c>
      <c r="AM84" s="74">
        <f t="shared" si="8"/>
        <v>0</v>
      </c>
    </row>
    <row r="85" spans="1:39" ht="24" customHeight="1">
      <c r="A85" s="29">
        <f>IF('様式 WA-1（集計作業用）'!$A$6="","",'様式 WA-1（集計作業用）'!$A$6)</f>
      </c>
      <c r="B85" s="72"/>
      <c r="C85" s="73">
        <f t="shared" si="9"/>
      </c>
      <c r="D85" s="73">
        <f t="shared" si="10"/>
      </c>
      <c r="E85" s="36">
        <f>ASC('様式 A-1（チーム情報）'!$D$8)</f>
      </c>
      <c r="F85" s="36"/>
      <c r="G85" s="29">
        <f>LEFT('様式 A-1（チーム情報）'!$AG$7,1)</f>
      </c>
      <c r="H85" s="72" t="s">
        <v>197</v>
      </c>
      <c r="I85" s="50"/>
      <c r="J85" s="51"/>
      <c r="K85" s="50"/>
      <c r="L85" s="51"/>
      <c r="M85" s="26" t="s">
        <v>40</v>
      </c>
      <c r="N85" s="28"/>
      <c r="O85" s="166"/>
      <c r="P85" s="26"/>
      <c r="Q85" s="26"/>
      <c r="R85" s="26"/>
      <c r="S85" s="26"/>
      <c r="T85" s="37"/>
      <c r="U85" s="26"/>
      <c r="V85" s="26"/>
      <c r="W85" s="27"/>
      <c r="X85" s="29">
        <f>IF(W85="","",DATEDIF(W85,'様式 A-1（チーム情報）'!$G$2,"Y"))</f>
      </c>
      <c r="Y85" s="29"/>
      <c r="Z85" s="29"/>
      <c r="AA85" s="27"/>
      <c r="AB85" s="26"/>
      <c r="AC85" s="176"/>
      <c r="AD85" s="26"/>
      <c r="AE85" s="26"/>
      <c r="AF85" s="26"/>
      <c r="AG85" s="26"/>
      <c r="AH85" s="26"/>
      <c r="AI85" s="26"/>
      <c r="AJ85" s="26"/>
      <c r="AK85" s="29">
        <f t="shared" si="11"/>
        <v>0</v>
      </c>
      <c r="AL85" s="74">
        <f t="shared" si="7"/>
        <v>0</v>
      </c>
      <c r="AM85" s="74">
        <f t="shared" si="8"/>
        <v>0</v>
      </c>
    </row>
    <row r="86" spans="1:39" ht="24" customHeight="1">
      <c r="A86" s="29">
        <f>IF('様式 WA-1（集計作業用）'!$A$6="","",'様式 WA-1（集計作業用）'!$A$6)</f>
      </c>
      <c r="B86" s="72"/>
      <c r="C86" s="73">
        <f t="shared" si="9"/>
      </c>
      <c r="D86" s="73">
        <f t="shared" si="10"/>
      </c>
      <c r="E86" s="36">
        <f>ASC('様式 A-1（チーム情報）'!$D$8)</f>
      </c>
      <c r="F86" s="36"/>
      <c r="G86" s="29">
        <f>LEFT('様式 A-1（チーム情報）'!$AG$7,1)</f>
      </c>
      <c r="H86" s="72" t="s">
        <v>198</v>
      </c>
      <c r="I86" s="50"/>
      <c r="J86" s="51"/>
      <c r="K86" s="50"/>
      <c r="L86" s="51"/>
      <c r="M86" s="26" t="s">
        <v>40</v>
      </c>
      <c r="N86" s="28"/>
      <c r="O86" s="166"/>
      <c r="P86" s="26"/>
      <c r="Q86" s="26"/>
      <c r="R86" s="26"/>
      <c r="S86" s="26"/>
      <c r="T86" s="37"/>
      <c r="U86" s="26"/>
      <c r="V86" s="26"/>
      <c r="W86" s="27"/>
      <c r="X86" s="29">
        <f>IF(W86="","",DATEDIF(W86,'様式 A-1（チーム情報）'!$G$2,"Y"))</f>
      </c>
      <c r="Y86" s="29"/>
      <c r="Z86" s="29"/>
      <c r="AA86" s="27"/>
      <c r="AB86" s="26"/>
      <c r="AC86" s="176"/>
      <c r="AD86" s="26"/>
      <c r="AE86" s="26"/>
      <c r="AF86" s="26"/>
      <c r="AG86" s="26"/>
      <c r="AH86" s="26"/>
      <c r="AI86" s="26"/>
      <c r="AJ86" s="26"/>
      <c r="AK86" s="29">
        <f t="shared" si="11"/>
        <v>0</v>
      </c>
      <c r="AL86" s="74">
        <f t="shared" si="7"/>
        <v>0</v>
      </c>
      <c r="AM86" s="74">
        <f t="shared" si="8"/>
        <v>0</v>
      </c>
    </row>
    <row r="87" spans="1:39" ht="24" customHeight="1">
      <c r="A87" s="29">
        <f>IF('様式 WA-1（集計作業用）'!$A$6="","",'様式 WA-1（集計作業用）'!$A$6)</f>
      </c>
      <c r="B87" s="72"/>
      <c r="C87" s="73">
        <f t="shared" si="9"/>
      </c>
      <c r="D87" s="73">
        <f t="shared" si="10"/>
      </c>
      <c r="E87" s="36">
        <f>ASC('様式 A-1（チーム情報）'!$D$8)</f>
      </c>
      <c r="F87" s="36"/>
      <c r="G87" s="29">
        <f>LEFT('様式 A-1（チーム情報）'!$AG$7,1)</f>
      </c>
      <c r="H87" s="72" t="s">
        <v>199</v>
      </c>
      <c r="I87" s="50"/>
      <c r="J87" s="51"/>
      <c r="K87" s="50"/>
      <c r="L87" s="51"/>
      <c r="M87" s="26" t="s">
        <v>40</v>
      </c>
      <c r="N87" s="28"/>
      <c r="O87" s="166"/>
      <c r="P87" s="26"/>
      <c r="Q87" s="26"/>
      <c r="R87" s="26"/>
      <c r="S87" s="26"/>
      <c r="T87" s="37"/>
      <c r="U87" s="26"/>
      <c r="V87" s="26"/>
      <c r="W87" s="27"/>
      <c r="X87" s="29">
        <f>IF(W87="","",DATEDIF(W87,'様式 A-1（チーム情報）'!$G$2,"Y"))</f>
      </c>
      <c r="Y87" s="29"/>
      <c r="Z87" s="29"/>
      <c r="AA87" s="27"/>
      <c r="AB87" s="26"/>
      <c r="AC87" s="176"/>
      <c r="AD87" s="26"/>
      <c r="AE87" s="26"/>
      <c r="AF87" s="26"/>
      <c r="AG87" s="26"/>
      <c r="AH87" s="26"/>
      <c r="AI87" s="26"/>
      <c r="AJ87" s="26"/>
      <c r="AK87" s="29">
        <f t="shared" si="11"/>
        <v>0</v>
      </c>
      <c r="AL87" s="74">
        <f t="shared" si="7"/>
        <v>0</v>
      </c>
      <c r="AM87" s="74">
        <f t="shared" si="8"/>
        <v>0</v>
      </c>
    </row>
    <row r="88" spans="1:39" ht="24" customHeight="1">
      <c r="A88" s="29">
        <f>IF('様式 WA-1（集計作業用）'!$A$6="","",'様式 WA-1（集計作業用）'!$A$6)</f>
      </c>
      <c r="B88" s="72"/>
      <c r="C88" s="73">
        <f t="shared" si="9"/>
      </c>
      <c r="D88" s="73">
        <f t="shared" si="10"/>
      </c>
      <c r="E88" s="36">
        <f>ASC('様式 A-1（チーム情報）'!$D$8)</f>
      </c>
      <c r="F88" s="36"/>
      <c r="G88" s="29">
        <f>LEFT('様式 A-1（チーム情報）'!$AG$7,1)</f>
      </c>
      <c r="H88" s="72" t="s">
        <v>200</v>
      </c>
      <c r="I88" s="50"/>
      <c r="J88" s="51"/>
      <c r="K88" s="50"/>
      <c r="L88" s="51"/>
      <c r="M88" s="26" t="s">
        <v>40</v>
      </c>
      <c r="N88" s="28"/>
      <c r="O88" s="166"/>
      <c r="P88" s="26"/>
      <c r="Q88" s="26"/>
      <c r="R88" s="26"/>
      <c r="S88" s="26"/>
      <c r="T88" s="37"/>
      <c r="U88" s="26"/>
      <c r="V88" s="26"/>
      <c r="W88" s="27"/>
      <c r="X88" s="29">
        <f>IF(W88="","",DATEDIF(W88,'様式 A-1（チーム情報）'!$G$2,"Y"))</f>
      </c>
      <c r="Y88" s="29"/>
      <c r="Z88" s="29"/>
      <c r="AA88" s="27"/>
      <c r="AB88" s="26"/>
      <c r="AC88" s="176"/>
      <c r="AD88" s="26"/>
      <c r="AE88" s="26"/>
      <c r="AF88" s="26"/>
      <c r="AG88" s="26"/>
      <c r="AH88" s="26"/>
      <c r="AI88" s="26"/>
      <c r="AJ88" s="26"/>
      <c r="AK88" s="29">
        <f t="shared" si="11"/>
        <v>0</v>
      </c>
      <c r="AL88" s="74">
        <f t="shared" si="7"/>
        <v>0</v>
      </c>
      <c r="AM88" s="74">
        <f t="shared" si="8"/>
        <v>0</v>
      </c>
    </row>
    <row r="89" spans="1:39" ht="24" customHeight="1">
      <c r="A89" s="29">
        <f>IF('様式 WA-1（集計作業用）'!$A$6="","",'様式 WA-1（集計作業用）'!$A$6)</f>
      </c>
      <c r="B89" s="72"/>
      <c r="C89" s="73">
        <f t="shared" si="9"/>
      </c>
      <c r="D89" s="73">
        <f t="shared" si="10"/>
      </c>
      <c r="E89" s="36">
        <f>ASC('様式 A-1（チーム情報）'!$D$8)</f>
      </c>
      <c r="F89" s="36"/>
      <c r="G89" s="29">
        <f>LEFT('様式 A-1（チーム情報）'!$AG$7,1)</f>
      </c>
      <c r="H89" s="72" t="s">
        <v>201</v>
      </c>
      <c r="I89" s="50"/>
      <c r="J89" s="51"/>
      <c r="K89" s="50"/>
      <c r="L89" s="51"/>
      <c r="M89" s="26" t="s">
        <v>40</v>
      </c>
      <c r="N89" s="28"/>
      <c r="O89" s="166"/>
      <c r="P89" s="26"/>
      <c r="Q89" s="26"/>
      <c r="R89" s="26"/>
      <c r="S89" s="26"/>
      <c r="T89" s="37"/>
      <c r="U89" s="26"/>
      <c r="V89" s="26"/>
      <c r="W89" s="27"/>
      <c r="X89" s="29">
        <f>IF(W89="","",DATEDIF(W89,'様式 A-1（チーム情報）'!$G$2,"Y"))</f>
      </c>
      <c r="Y89" s="29"/>
      <c r="Z89" s="29"/>
      <c r="AA89" s="27"/>
      <c r="AB89" s="26"/>
      <c r="AC89" s="176"/>
      <c r="AD89" s="26"/>
      <c r="AE89" s="26"/>
      <c r="AF89" s="26"/>
      <c r="AG89" s="26"/>
      <c r="AH89" s="26"/>
      <c r="AI89" s="26"/>
      <c r="AJ89" s="26"/>
      <c r="AK89" s="29">
        <f t="shared" si="11"/>
        <v>0</v>
      </c>
      <c r="AL89" s="74">
        <f t="shared" si="7"/>
        <v>0</v>
      </c>
      <c r="AM89" s="74">
        <f t="shared" si="8"/>
        <v>0</v>
      </c>
    </row>
    <row r="90" spans="1:39" s="55" customFormat="1" ht="24"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50" s="55" customFormat="1" ht="29.25" customHeight="1" hidden="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219" t="s">
        <v>675</v>
      </c>
      <c r="AA91" s="218">
        <f>COUNTA(AA10:AA89)</f>
        <v>0</v>
      </c>
      <c r="AB91" s="75"/>
      <c r="AC91" s="178">
        <f>SUM(AC10:AC89)</f>
        <v>0</v>
      </c>
      <c r="AD91" s="121">
        <f aca="true" t="shared" si="12" ref="AD91:AJ91">COUNTA(AD10:AD89)</f>
        <v>0</v>
      </c>
      <c r="AE91" s="121">
        <f t="shared" si="12"/>
        <v>0</v>
      </c>
      <c r="AF91" s="121">
        <f t="shared" si="12"/>
        <v>0</v>
      </c>
      <c r="AG91" s="121">
        <f t="shared" si="12"/>
        <v>0</v>
      </c>
      <c r="AH91" s="121">
        <f t="shared" si="12"/>
        <v>0</v>
      </c>
      <c r="AI91" s="121">
        <f t="shared" si="12"/>
        <v>0</v>
      </c>
      <c r="AJ91" s="121">
        <f t="shared" si="12"/>
        <v>0</v>
      </c>
      <c r="AK91" s="75"/>
      <c r="AL91" s="75"/>
      <c r="AM91" s="121">
        <f>SUM(AM10:AM89)</f>
        <v>0</v>
      </c>
      <c r="AQ91" s="128" t="s">
        <v>94</v>
      </c>
      <c r="AR91" s="87"/>
      <c r="AS91" s="71"/>
      <c r="AT91" s="71"/>
      <c r="AU91" s="71"/>
      <c r="AV91" s="71"/>
      <c r="AW91" s="71"/>
      <c r="AX91" s="71"/>
    </row>
    <row r="92" spans="1:50" s="55" customFormat="1" ht="29.25" customHeight="1" hidden="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219">
        <f>COUNTIF(Z10:Z89,"S")</f>
        <v>0</v>
      </c>
      <c r="AA92" s="75"/>
      <c r="AB92" s="75"/>
      <c r="AC92" s="75"/>
      <c r="AD92" s="75"/>
      <c r="AE92" s="75"/>
      <c r="AF92" s="75"/>
      <c r="AG92" s="75"/>
      <c r="AH92" s="75"/>
      <c r="AI92" s="75"/>
      <c r="AJ92" s="75"/>
      <c r="AK92" s="75"/>
      <c r="AL92" s="75"/>
      <c r="AM92" s="75"/>
      <c r="AQ92" s="87" t="s">
        <v>386</v>
      </c>
      <c r="AR92" s="87" t="s">
        <v>376</v>
      </c>
      <c r="AS92" s="71"/>
      <c r="AT92" s="71"/>
      <c r="AU92" s="71"/>
      <c r="AV92" s="71"/>
      <c r="AW92" s="71"/>
      <c r="AX92" s="71"/>
    </row>
    <row r="93" spans="26:50" s="55" customFormat="1" ht="29.25" customHeight="1" hidden="1">
      <c r="Z93" s="220" t="s">
        <v>676</v>
      </c>
      <c r="AQ93" s="71"/>
      <c r="AR93" s="197" t="s">
        <v>40</v>
      </c>
      <c r="AS93" s="197"/>
      <c r="AT93" s="71"/>
      <c r="AU93" s="71"/>
      <c r="AV93" s="71"/>
      <c r="AW93" s="71"/>
      <c r="AX93" s="71"/>
    </row>
    <row r="94" s="55" customFormat="1" ht="29.25" customHeight="1" hidden="1">
      <c r="Z94" s="219">
        <f>COUNTIF(Z10:Z89,"M")</f>
        <v>0</v>
      </c>
    </row>
    <row r="95" spans="26:44" ht="29.25" customHeight="1" hidden="1">
      <c r="Z95" s="221" t="s">
        <v>677</v>
      </c>
      <c r="AQ95" s="87" t="s">
        <v>387</v>
      </c>
      <c r="AR95" s="87" t="s">
        <v>397</v>
      </c>
    </row>
    <row r="96" spans="26:52" ht="29.25" customHeight="1" hidden="1">
      <c r="Z96" s="219">
        <f>COUNTIF(Z10:Z89,"L")</f>
        <v>0</v>
      </c>
      <c r="AR96" s="197">
        <v>60000</v>
      </c>
      <c r="AS96" s="197">
        <v>10000</v>
      </c>
      <c r="AT96" s="197">
        <v>1500</v>
      </c>
      <c r="AY96" s="55"/>
      <c r="AZ96" s="55"/>
    </row>
    <row r="97" ht="29.25" customHeight="1" hidden="1">
      <c r="Z97" s="221" t="s">
        <v>678</v>
      </c>
    </row>
    <row r="98" spans="26:44" ht="29.25" customHeight="1" hidden="1">
      <c r="Z98" s="219">
        <f>COUNTIF(Z10:Z89,"XL")</f>
        <v>0</v>
      </c>
      <c r="AQ98" s="87" t="s">
        <v>388</v>
      </c>
      <c r="AR98" s="87" t="s">
        <v>399</v>
      </c>
    </row>
    <row r="99" spans="26:47" ht="29.25" customHeight="1" hidden="1">
      <c r="Z99" s="222"/>
      <c r="AR99" s="201" t="str">
        <f>IF('様式 A-1（チーム情報）'!AW52="","",'様式 A-1（チーム情報）'!AW52)</f>
        <v>一般</v>
      </c>
      <c r="AS99" s="201" t="str">
        <f>IF('様式 A-1（チーム情報）'!AW53="","",'様式 A-1（チーム情報）'!AW53)</f>
        <v>学生割</v>
      </c>
      <c r="AT99" s="201" t="str">
        <f>IF('様式 A-1（チーム情報）'!AW54="","",'様式 A-1（チーム情報）'!AW54)</f>
        <v>兼務割</v>
      </c>
      <c r="AU99" s="201">
        <f>IF('様式 A-1（チーム情報）'!AW55="","",'様式 A-1（チーム情報）'!AW55)</f>
      </c>
    </row>
    <row r="100" ht="29.25" customHeight="1" hidden="1">
      <c r="Z100" s="222"/>
    </row>
    <row r="101" spans="43:44" ht="29.25" customHeight="1">
      <c r="AQ101" s="87" t="s">
        <v>389</v>
      </c>
      <c r="AR101" s="87" t="s">
        <v>666</v>
      </c>
    </row>
    <row r="102" spans="44:49" ht="29.25" customHeight="1">
      <c r="AR102" s="197" t="s">
        <v>672</v>
      </c>
      <c r="AS102" s="197" t="s">
        <v>673</v>
      </c>
      <c r="AT102" s="197"/>
      <c r="AU102" s="197"/>
      <c r="AV102" s="197"/>
      <c r="AW102" s="197"/>
    </row>
    <row r="103" ht="29.25" customHeight="1"/>
    <row r="104" spans="43:44" ht="29.25" customHeight="1">
      <c r="AQ104" s="87" t="s">
        <v>390</v>
      </c>
      <c r="AR104" s="87" t="s">
        <v>400</v>
      </c>
    </row>
    <row r="105" spans="44:49" ht="29.25" customHeight="1">
      <c r="AR105" s="201">
        <f>IF('様式 A-1（チーム情報）'!Z$18="","",'様式 A-1（チーム情報）'!Z$18)</f>
      </c>
      <c r="AS105" s="201">
        <f>IF('様式 A-1（チーム情報）'!AB$18="","",'様式 A-1（チーム情報）'!AB$18)</f>
      </c>
      <c r="AT105" s="201">
        <f>IF('様式 A-1（チーム情報）'!AD$18="","",'様式 A-1（チーム情報）'!AD$18)</f>
      </c>
      <c r="AU105" s="201">
        <f>IF('様式 A-1（チーム情報）'!AF$18="","",'様式 A-1（チーム情報）'!AF$18)</f>
      </c>
      <c r="AV105" s="201">
        <f>IF('様式 A-1（チーム情報）'!AH$18="","",'様式 A-1（チーム情報）'!AH$18)</f>
      </c>
      <c r="AW105" s="201">
        <f>IF('様式 A-1（チーム情報）'!AJ$18="","",'様式 A-1（チーム情報）'!AJ$18)</f>
      </c>
    </row>
    <row r="106" ht="29.25" customHeight="1"/>
    <row r="107" spans="43:44" ht="29.25" customHeight="1">
      <c r="AQ107" s="87" t="s">
        <v>538</v>
      </c>
      <c r="AR107" s="87" t="s">
        <v>565</v>
      </c>
    </row>
    <row r="108" ht="29.25" customHeight="1">
      <c r="AR108" s="131" t="s">
        <v>445</v>
      </c>
    </row>
    <row r="109" ht="29.25" customHeight="1"/>
    <row r="110" spans="43:44" ht="29.25" customHeight="1">
      <c r="AQ110" s="87" t="s">
        <v>538</v>
      </c>
      <c r="AR110" s="87" t="s">
        <v>97</v>
      </c>
    </row>
    <row r="111" spans="44:46" ht="29.25" customHeight="1">
      <c r="AR111" s="197">
        <v>1</v>
      </c>
      <c r="AS111" s="197">
        <v>3</v>
      </c>
      <c r="AT111" s="197"/>
    </row>
    <row r="112" ht="29.25" customHeight="1"/>
    <row r="113" spans="43:49" ht="29.25" customHeight="1">
      <c r="AQ113" s="87" t="s">
        <v>395</v>
      </c>
      <c r="AR113" s="87" t="s">
        <v>96</v>
      </c>
      <c r="AV113" s="87"/>
      <c r="AW113" s="87"/>
    </row>
    <row r="114" spans="44:49" ht="29.25" customHeight="1">
      <c r="AR114" s="197">
        <v>99</v>
      </c>
      <c r="AS114" s="87" t="s">
        <v>350</v>
      </c>
      <c r="AV114" s="87"/>
      <c r="AW114" s="87"/>
    </row>
    <row r="115" ht="29.25" customHeight="1"/>
    <row r="116" ht="29.25" customHeight="1"/>
    <row r="117" ht="29.25" customHeight="1"/>
    <row r="118" ht="29.25" customHeight="1"/>
    <row r="119" ht="29.25" customHeight="1"/>
    <row r="120" ht="29.25" customHeight="1"/>
    <row r="121" ht="29.25" customHeight="1"/>
  </sheetData>
  <sheetProtection/>
  <mergeCells count="4">
    <mergeCell ref="AI3:AI4"/>
    <mergeCell ref="AH3:AH4"/>
    <mergeCell ref="H3:L3"/>
    <mergeCell ref="AD3:AG3"/>
  </mergeCells>
  <conditionalFormatting sqref="I8:J89">
    <cfRule type="expression" priority="2" dxfId="0" stopIfTrue="1">
      <formula>AND($N8="",$T8&lt;&gt;"")</formula>
    </cfRule>
  </conditionalFormatting>
  <dataValidations count="10">
    <dataValidation type="list" allowBlank="1" showDropDown="1" showInputMessage="1" showErrorMessage="1" imeMode="off" sqref="AD8:AJ89">
      <formula1>$AR$111:$AT$111</formula1>
    </dataValidation>
    <dataValidation type="list" allowBlank="1" showInputMessage="1" showErrorMessage="1" imeMode="off" sqref="U8:U89">
      <formula1>"なし,BLS,ｳｫｰﾀｰｾｰﾌﾃｨ,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allowBlank="1" showInputMessage="1" showErrorMessage="1" imeMode="hiragana" sqref="AB8:AB89 I8:J89"/>
    <dataValidation allowBlank="1" showInputMessage="1" showErrorMessage="1" imeMode="halfKatakana" sqref="K8:L89 AD7:AJ7"/>
    <dataValidation allowBlank="1" showInputMessage="1" showErrorMessage="1" imeMode="off" sqref="AA8:AA89 H8:H89 W8:X89 AE6:AJ6 N8:N89"/>
    <dataValidation type="list" allowBlank="1" showInputMessage="1" showErrorMessage="1" imeMode="off" sqref="Y8:Z89">
      <formula1>"参加,不参加"</formula1>
    </dataValidation>
    <dataValidation type="list" allowBlank="1" showInputMessage="1" showErrorMessage="1" imeMode="off" sqref="T8:T89">
      <formula1>$AR$99:$AU$99</formula1>
    </dataValidation>
    <dataValidation type="list" allowBlank="1" showInputMessage="1" showErrorMessage="1" imeMode="off" sqref="M8:M89">
      <formula1>$AR$93:$AS$93</formula1>
    </dataValidation>
    <dataValidation type="list" allowBlank="1" showInputMessage="1" showErrorMessage="1" imeMode="off" sqref="O8:O89">
      <formula1>$AR$96:$AT$96</formula1>
    </dataValidation>
    <dataValidation type="list" allowBlank="1" showInputMessage="1" showErrorMessage="1" imeMode="off" sqref="V8:V89">
      <formula1>$AR$105:$AW$105</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7"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AW114"/>
  <sheetViews>
    <sheetView view="pageBreakPreview" zoomScale="70" zoomScaleNormal="70" zoomScaleSheetLayoutView="70" workbookViewId="0" topLeftCell="H3">
      <selection activeCell="Y10" sqref="Y10"/>
    </sheetView>
  </sheetViews>
  <sheetFormatPr defaultColWidth="9.00390625" defaultRowHeight="13.5"/>
  <cols>
    <col min="1" max="2" width="6.625" style="71" hidden="1" customWidth="1"/>
    <col min="3" max="3" width="15.625" style="71" hidden="1" customWidth="1"/>
    <col min="4" max="5" width="20.625" style="71" hidden="1" customWidth="1"/>
    <col min="6" max="6" width="10.625" style="71" hidden="1" customWidth="1"/>
    <col min="7" max="7" width="5.625" style="71" hidden="1" customWidth="1"/>
    <col min="8" max="8" width="5.625" style="71" customWidth="1"/>
    <col min="9" max="10" width="10.625" style="71" customWidth="1"/>
    <col min="11" max="12" width="12.625" style="71" customWidth="1"/>
    <col min="13" max="13" width="5.625" style="71" customWidth="1"/>
    <col min="14" max="14" width="10.625" style="71" customWidth="1"/>
    <col min="15" max="18" width="10.625" style="71" hidden="1" customWidth="1"/>
    <col min="19" max="19" width="8.125" style="71" customWidth="1"/>
    <col min="20" max="20" width="8.625" style="71" customWidth="1"/>
    <col min="21" max="21" width="12.625" style="71" customWidth="1"/>
    <col min="22" max="22" width="8.625" style="71" hidden="1" customWidth="1"/>
    <col min="23" max="23" width="12.625" style="71" customWidth="1"/>
    <col min="24" max="24" width="5.625" style="71" customWidth="1"/>
    <col min="25" max="26" width="10.625" style="71" customWidth="1"/>
    <col min="27" max="29" width="11.75390625" style="71" hidden="1" customWidth="1"/>
    <col min="30" max="35" width="10.625" style="71" customWidth="1"/>
    <col min="36" max="36" width="10.75390625" style="71" customWidth="1"/>
    <col min="37" max="39" width="11.125" style="71" customWidth="1"/>
    <col min="40" max="41" width="11.50390625" style="71" customWidth="1"/>
    <col min="42" max="49" width="11.50390625" style="71" hidden="1" customWidth="1"/>
    <col min="50" max="76" width="5.625" style="71" customWidth="1"/>
    <col min="77" max="16384" width="9.00390625" style="71" customWidth="1"/>
  </cols>
  <sheetData>
    <row r="1" spans="1:49" s="85" customFormat="1" ht="24" customHeight="1" hidden="1">
      <c r="A1" s="89" t="s">
        <v>51</v>
      </c>
      <c r="B1" s="89" t="s">
        <v>51</v>
      </c>
      <c r="C1" s="89" t="s">
        <v>51</v>
      </c>
      <c r="D1" s="89" t="s">
        <v>51</v>
      </c>
      <c r="E1" s="89" t="s">
        <v>51</v>
      </c>
      <c r="F1" s="89" t="s">
        <v>51</v>
      </c>
      <c r="G1" s="89" t="s">
        <v>51</v>
      </c>
      <c r="H1" s="88" t="s">
        <v>52</v>
      </c>
      <c r="I1" s="88" t="s">
        <v>52</v>
      </c>
      <c r="J1" s="88" t="s">
        <v>52</v>
      </c>
      <c r="K1" s="88" t="s">
        <v>52</v>
      </c>
      <c r="L1" s="88" t="s">
        <v>52</v>
      </c>
      <c r="M1" s="88" t="s">
        <v>52</v>
      </c>
      <c r="N1" s="85" t="s">
        <v>53</v>
      </c>
      <c r="O1" s="85" t="s">
        <v>53</v>
      </c>
      <c r="P1" s="89" t="s">
        <v>51</v>
      </c>
      <c r="Q1" s="89" t="s">
        <v>51</v>
      </c>
      <c r="R1" s="89" t="s">
        <v>51</v>
      </c>
      <c r="S1" s="89"/>
      <c r="T1" s="88" t="s">
        <v>57</v>
      </c>
      <c r="U1" s="85" t="s">
        <v>53</v>
      </c>
      <c r="V1" s="85" t="s">
        <v>53</v>
      </c>
      <c r="W1" s="88" t="s">
        <v>52</v>
      </c>
      <c r="X1" s="88" t="s">
        <v>52</v>
      </c>
      <c r="Y1" s="88"/>
      <c r="Z1" s="88"/>
      <c r="AA1" s="88"/>
      <c r="AB1" s="85" t="s">
        <v>58</v>
      </c>
      <c r="AC1" s="85" t="s">
        <v>53</v>
      </c>
      <c r="AD1" s="85" t="s">
        <v>53</v>
      </c>
      <c r="AE1" s="85" t="s">
        <v>53</v>
      </c>
      <c r="AF1" s="85" t="s">
        <v>53</v>
      </c>
      <c r="AG1" s="85" t="s">
        <v>53</v>
      </c>
      <c r="AH1" s="85" t="s">
        <v>53</v>
      </c>
      <c r="AI1" s="85" t="s">
        <v>53</v>
      </c>
      <c r="AJ1" s="85" t="s">
        <v>53</v>
      </c>
      <c r="AK1" s="85" t="s">
        <v>54</v>
      </c>
      <c r="AL1" s="85" t="s">
        <v>54</v>
      </c>
      <c r="AM1" s="85" t="s">
        <v>54</v>
      </c>
      <c r="AN1" s="88" t="s">
        <v>52</v>
      </c>
      <c r="AO1" s="88" t="s">
        <v>52</v>
      </c>
      <c r="AP1" s="88" t="s">
        <v>52</v>
      </c>
      <c r="AQ1" s="89" t="s">
        <v>51</v>
      </c>
      <c r="AR1" s="89" t="s">
        <v>51</v>
      </c>
      <c r="AS1" s="89" t="s">
        <v>51</v>
      </c>
      <c r="AT1" s="89" t="s">
        <v>51</v>
      </c>
      <c r="AU1" s="89" t="s">
        <v>51</v>
      </c>
      <c r="AV1" s="89" t="s">
        <v>51</v>
      </c>
      <c r="AW1" s="89" t="s">
        <v>51</v>
      </c>
    </row>
    <row r="2" spans="1:49" s="110" customFormat="1" ht="24" customHeight="1" hidden="1">
      <c r="A2" s="108" t="s">
        <v>457</v>
      </c>
      <c r="B2" s="108" t="s">
        <v>458</v>
      </c>
      <c r="C2" s="108" t="s">
        <v>459</v>
      </c>
      <c r="D2" s="108" t="s">
        <v>460</v>
      </c>
      <c r="E2" s="108" t="s">
        <v>461</v>
      </c>
      <c r="F2" s="108" t="s">
        <v>462</v>
      </c>
      <c r="G2" s="108" t="s">
        <v>463</v>
      </c>
      <c r="H2" s="109" t="s">
        <v>464</v>
      </c>
      <c r="I2" s="109" t="s">
        <v>465</v>
      </c>
      <c r="J2" s="109" t="s">
        <v>466</v>
      </c>
      <c r="K2" s="109" t="s">
        <v>467</v>
      </c>
      <c r="L2" s="109" t="s">
        <v>468</v>
      </c>
      <c r="M2" s="109" t="s">
        <v>469</v>
      </c>
      <c r="N2" s="110" t="s">
        <v>470</v>
      </c>
      <c r="O2" s="110" t="s">
        <v>471</v>
      </c>
      <c r="P2" s="108" t="s">
        <v>472</v>
      </c>
      <c r="Q2" s="108" t="s">
        <v>473</v>
      </c>
      <c r="R2" s="108" t="s">
        <v>474</v>
      </c>
      <c r="S2" s="108"/>
      <c r="T2" s="109" t="s">
        <v>475</v>
      </c>
      <c r="U2" s="110" t="s">
        <v>476</v>
      </c>
      <c r="V2" s="110" t="s">
        <v>477</v>
      </c>
      <c r="W2" s="109" t="s">
        <v>478</v>
      </c>
      <c r="X2" s="109" t="s">
        <v>479</v>
      </c>
      <c r="Y2" s="109"/>
      <c r="Z2" s="109"/>
      <c r="AA2" s="109"/>
      <c r="AB2" s="110" t="s">
        <v>480</v>
      </c>
      <c r="AC2" s="110" t="s">
        <v>481</v>
      </c>
      <c r="AD2" s="110" t="s">
        <v>482</v>
      </c>
      <c r="AE2" s="110" t="s">
        <v>483</v>
      </c>
      <c r="AF2" s="110" t="s">
        <v>484</v>
      </c>
      <c r="AG2" s="110" t="s">
        <v>485</v>
      </c>
      <c r="AH2" s="110" t="s">
        <v>486</v>
      </c>
      <c r="AI2" s="110" t="s">
        <v>487</v>
      </c>
      <c r="AJ2" s="110" t="s">
        <v>488</v>
      </c>
      <c r="AK2" s="110" t="s">
        <v>489</v>
      </c>
      <c r="AL2" s="110" t="s">
        <v>490</v>
      </c>
      <c r="AM2" s="110" t="s">
        <v>491</v>
      </c>
      <c r="AN2" s="109" t="s">
        <v>492</v>
      </c>
      <c r="AO2" s="109" t="s">
        <v>493</v>
      </c>
      <c r="AP2" s="109" t="s">
        <v>494</v>
      </c>
      <c r="AQ2" s="108" t="s">
        <v>495</v>
      </c>
      <c r="AR2" s="108" t="s">
        <v>496</v>
      </c>
      <c r="AS2" s="108" t="s">
        <v>497</v>
      </c>
      <c r="AT2" s="108" t="s">
        <v>498</v>
      </c>
      <c r="AU2" s="108" t="s">
        <v>499</v>
      </c>
      <c r="AV2" s="108" t="s">
        <v>553</v>
      </c>
      <c r="AW2" s="108" t="s">
        <v>398</v>
      </c>
    </row>
    <row r="3" spans="1:39" s="55" customFormat="1" ht="24" customHeight="1">
      <c r="A3" s="52"/>
      <c r="B3" s="53"/>
      <c r="C3" s="53"/>
      <c r="D3" s="53"/>
      <c r="E3" s="53"/>
      <c r="F3" s="54"/>
      <c r="G3" s="52"/>
      <c r="H3" s="400" t="s">
        <v>569</v>
      </c>
      <c r="I3" s="400"/>
      <c r="J3" s="400"/>
      <c r="K3" s="400"/>
      <c r="L3" s="400"/>
      <c r="M3" s="54"/>
      <c r="O3" s="52"/>
      <c r="P3" s="52"/>
      <c r="Q3" s="52"/>
      <c r="R3" s="52"/>
      <c r="S3" s="52"/>
      <c r="T3" s="54"/>
      <c r="U3" s="52"/>
      <c r="V3" s="53"/>
      <c r="X3" s="173"/>
      <c r="Y3" s="173"/>
      <c r="Z3" s="173"/>
      <c r="AA3" s="173"/>
      <c r="AB3" s="173"/>
      <c r="AC3" s="173"/>
      <c r="AD3" s="401" t="str">
        <f>ASC('様式 WA-1（集計作業用）'!C6)</f>
        <v>0</v>
      </c>
      <c r="AE3" s="401"/>
      <c r="AF3" s="401"/>
      <c r="AG3" s="401"/>
      <c r="AH3" s="399">
        <f>IF('様式 A-1（チーム情報）'!AG7="","",LEFT('様式 A-1（チーム情報）'!AG7,1))</f>
      </c>
      <c r="AI3" s="397">
        <f>IF('様式 WA-1（集計作業用）'!$A$6="","",'様式 WA-1（集計作業用）'!$A$6)</f>
      </c>
      <c r="AJ3" s="56" t="s">
        <v>42</v>
      </c>
      <c r="AK3" s="57"/>
      <c r="AL3" s="57"/>
      <c r="AM3" s="57"/>
    </row>
    <row r="4" spans="1:43" s="55" customFormat="1" ht="24" customHeight="1">
      <c r="A4" s="58"/>
      <c r="B4" s="53"/>
      <c r="C4" s="53"/>
      <c r="D4" s="53"/>
      <c r="E4" s="59"/>
      <c r="F4" s="58"/>
      <c r="G4" s="58"/>
      <c r="H4" s="60" t="str">
        <f>'様式 A-1（チーム情報）'!AV32</f>
        <v>第6回福岡ライフセービング選手権大会</v>
      </c>
      <c r="J4" s="58"/>
      <c r="K4" s="58"/>
      <c r="L4" s="58"/>
      <c r="M4" s="58"/>
      <c r="O4" s="58"/>
      <c r="P4" s="58"/>
      <c r="Q4" s="58"/>
      <c r="R4" s="58"/>
      <c r="S4" s="58"/>
      <c r="T4" s="59"/>
      <c r="U4" s="58"/>
      <c r="V4" s="53"/>
      <c r="AH4" s="399"/>
      <c r="AI4" s="398"/>
      <c r="AJ4" s="56" t="s">
        <v>43</v>
      </c>
      <c r="AK4" s="59"/>
      <c r="AL4" s="59"/>
      <c r="AM4" s="59"/>
      <c r="AQ4" s="55" t="s">
        <v>402</v>
      </c>
    </row>
    <row r="5" spans="1:43" s="61" customFormat="1" ht="24" customHeight="1">
      <c r="A5" s="55"/>
      <c r="B5" s="55"/>
      <c r="C5" s="55"/>
      <c r="D5" s="55"/>
      <c r="E5" s="55"/>
      <c r="F5" s="55"/>
      <c r="G5" s="55"/>
      <c r="H5" s="55"/>
      <c r="I5" s="55"/>
      <c r="J5" s="55"/>
      <c r="K5" s="55"/>
      <c r="L5" s="55"/>
      <c r="M5" s="55"/>
      <c r="N5" s="53"/>
      <c r="O5" s="55"/>
      <c r="P5" s="55"/>
      <c r="Q5" s="55"/>
      <c r="R5" s="55"/>
      <c r="S5" s="55"/>
      <c r="T5" s="55"/>
      <c r="U5" s="55"/>
      <c r="V5" s="53"/>
      <c r="W5" s="55"/>
      <c r="X5" s="55"/>
      <c r="Y5" s="55"/>
      <c r="Z5" s="55"/>
      <c r="AA5" s="55"/>
      <c r="AB5" s="55"/>
      <c r="AC5" s="55"/>
      <c r="AD5" s="55"/>
      <c r="AE5" s="55"/>
      <c r="AF5" s="55"/>
      <c r="AG5" s="55"/>
      <c r="AH5" s="55"/>
      <c r="AI5" s="55"/>
      <c r="AJ5" s="55"/>
      <c r="AK5" s="55"/>
      <c r="AL5" s="55"/>
      <c r="AM5" s="55"/>
      <c r="AQ5" s="180" t="s">
        <v>559</v>
      </c>
    </row>
    <row r="6" spans="1:43" s="55" customFormat="1" ht="24" customHeight="1">
      <c r="A6" s="211"/>
      <c r="B6" s="211"/>
      <c r="C6" s="211"/>
      <c r="D6" s="211"/>
      <c r="E6" s="212"/>
      <c r="F6" s="211"/>
      <c r="G6" s="211"/>
      <c r="H6" s="211"/>
      <c r="I6" s="211"/>
      <c r="J6" s="211"/>
      <c r="K6" s="211"/>
      <c r="L6" s="211"/>
      <c r="M6" s="211"/>
      <c r="N6" s="212"/>
      <c r="O6" s="211"/>
      <c r="P6" s="211"/>
      <c r="Q6" s="211"/>
      <c r="R6" s="211"/>
      <c r="S6" s="208"/>
      <c r="T6" s="212"/>
      <c r="U6" s="211"/>
      <c r="V6" s="212"/>
      <c r="W6" s="211"/>
      <c r="X6" s="212"/>
      <c r="Y6" s="212"/>
      <c r="Z6" s="209"/>
      <c r="AA6" s="209"/>
      <c r="AB6" s="213"/>
      <c r="AC6" s="213"/>
      <c r="AD6" s="33" t="s">
        <v>704</v>
      </c>
      <c r="AE6" s="247"/>
      <c r="AF6" s="247"/>
      <c r="AG6" s="247"/>
      <c r="AH6" s="247"/>
      <c r="AI6" s="247"/>
      <c r="AJ6" s="247"/>
      <c r="AK6" s="212"/>
      <c r="AL6" s="212"/>
      <c r="AM6" s="212"/>
      <c r="AQ6" s="181" t="s">
        <v>559</v>
      </c>
    </row>
    <row r="7" spans="1:39" ht="57.75" customHeight="1">
      <c r="A7" s="106" t="s">
        <v>440</v>
      </c>
      <c r="B7" s="106" t="s">
        <v>33</v>
      </c>
      <c r="C7" s="107" t="s">
        <v>34</v>
      </c>
      <c r="D7" s="107" t="s">
        <v>24</v>
      </c>
      <c r="E7" s="107" t="s">
        <v>25</v>
      </c>
      <c r="F7" s="107" t="s">
        <v>28</v>
      </c>
      <c r="G7" s="106" t="s">
        <v>285</v>
      </c>
      <c r="H7" s="113" t="s">
        <v>284</v>
      </c>
      <c r="I7" s="76" t="s">
        <v>55</v>
      </c>
      <c r="J7" s="77" t="s">
        <v>56</v>
      </c>
      <c r="K7" s="78" t="s">
        <v>441</v>
      </c>
      <c r="L7" s="79" t="s">
        <v>442</v>
      </c>
      <c r="M7" s="80" t="s">
        <v>376</v>
      </c>
      <c r="N7" s="80" t="s">
        <v>764</v>
      </c>
      <c r="O7" s="80" t="s">
        <v>375</v>
      </c>
      <c r="P7" s="62" t="s">
        <v>348</v>
      </c>
      <c r="Q7" s="62" t="s">
        <v>290</v>
      </c>
      <c r="R7" s="62" t="s">
        <v>349</v>
      </c>
      <c r="S7" s="81" t="s">
        <v>769</v>
      </c>
      <c r="T7" s="81" t="s">
        <v>95</v>
      </c>
      <c r="U7" s="81" t="s">
        <v>684</v>
      </c>
      <c r="V7" s="80" t="s">
        <v>663</v>
      </c>
      <c r="W7" s="80" t="s">
        <v>36</v>
      </c>
      <c r="X7" s="69" t="s">
        <v>1</v>
      </c>
      <c r="Y7" s="62" t="s">
        <v>711</v>
      </c>
      <c r="Z7" s="62" t="s">
        <v>710</v>
      </c>
      <c r="AA7" s="216" t="s">
        <v>674</v>
      </c>
      <c r="AB7" s="80" t="s">
        <v>661</v>
      </c>
      <c r="AC7" s="62" t="s">
        <v>551</v>
      </c>
      <c r="AD7" s="224" t="s">
        <v>754</v>
      </c>
      <c r="AE7" s="224" t="s">
        <v>759</v>
      </c>
      <c r="AF7" s="224" t="s">
        <v>760</v>
      </c>
      <c r="AG7" s="224" t="s">
        <v>761</v>
      </c>
      <c r="AH7" s="224"/>
      <c r="AI7" s="224"/>
      <c r="AJ7" s="70"/>
      <c r="AK7" s="62" t="s">
        <v>27</v>
      </c>
      <c r="AL7" s="62" t="s">
        <v>2</v>
      </c>
      <c r="AM7" s="62" t="s">
        <v>44</v>
      </c>
    </row>
    <row r="8" spans="1:39" s="87" customFormat="1" ht="24" customHeight="1">
      <c r="A8" s="139">
        <v>0</v>
      </c>
      <c r="B8" s="140" t="s">
        <v>396</v>
      </c>
      <c r="C8" s="141" t="str">
        <f>IF(I8="","",TRIM(I8&amp;"　"&amp;J8))</f>
        <v>博多　花子</v>
      </c>
      <c r="D8" s="141" t="str">
        <f>IF(I8="","",TRIM(K8&amp;" "&amp;L8))</f>
        <v>ﾄｳｷｮｳ ﾊﾅｺ</v>
      </c>
      <c r="E8" s="142" t="s">
        <v>74</v>
      </c>
      <c r="F8" s="143"/>
      <c r="G8" s="139">
        <f>LEFT('様式 A-1（チーム情報）'!$AG$7,1)</f>
      </c>
      <c r="H8" s="249" t="s">
        <v>202</v>
      </c>
      <c r="I8" s="250" t="s">
        <v>750</v>
      </c>
      <c r="J8" s="251" t="s">
        <v>345</v>
      </c>
      <c r="K8" s="250" t="s">
        <v>45</v>
      </c>
      <c r="L8" s="251" t="s">
        <v>47</v>
      </c>
      <c r="M8" s="252" t="s">
        <v>48</v>
      </c>
      <c r="N8" s="253" t="s">
        <v>765</v>
      </c>
      <c r="O8" s="254">
        <v>10000</v>
      </c>
      <c r="P8" s="252"/>
      <c r="Q8" s="252"/>
      <c r="R8" s="252"/>
      <c r="S8" s="252" t="s">
        <v>768</v>
      </c>
      <c r="T8" s="252" t="s">
        <v>714</v>
      </c>
      <c r="U8" s="252" t="s">
        <v>686</v>
      </c>
      <c r="V8" s="252"/>
      <c r="W8" s="255">
        <v>33117</v>
      </c>
      <c r="X8" s="256">
        <f>IF(W8="","",DATEDIF(W8,'様式 A-1（チーム情報）'!$G$2,"Y"))</f>
        <v>33</v>
      </c>
      <c r="Y8" s="256" t="s">
        <v>697</v>
      </c>
      <c r="Z8" s="256" t="s">
        <v>698</v>
      </c>
      <c r="AA8" s="255">
        <v>42460</v>
      </c>
      <c r="AB8" s="252"/>
      <c r="AC8" s="257"/>
      <c r="AD8" s="258">
        <v>1</v>
      </c>
      <c r="AE8" s="258"/>
      <c r="AF8" s="258"/>
      <c r="AG8" s="258">
        <v>1</v>
      </c>
      <c r="AH8" s="258"/>
      <c r="AI8" s="258"/>
      <c r="AJ8" s="258"/>
      <c r="AK8" s="139">
        <f>COUNTA(AD8:AJ8)</f>
        <v>2</v>
      </c>
      <c r="AL8" s="139">
        <f>IF(AK8&lt;=$AR$114,AK8,$AR$114)</f>
        <v>2</v>
      </c>
      <c r="AM8" s="139">
        <f>IF(AK8&lt;=$AR$114,0,AK8-$AR$114)</f>
        <v>0</v>
      </c>
    </row>
    <row r="9" spans="1:39" s="87" customFormat="1" ht="24" customHeight="1">
      <c r="A9" s="139">
        <v>0</v>
      </c>
      <c r="B9" s="140" t="s">
        <v>396</v>
      </c>
      <c r="C9" s="141" t="str">
        <f>IF(I9="","",TRIM(I9&amp;"　"&amp;J9))</f>
        <v>福岡　香奈</v>
      </c>
      <c r="D9" s="141" t="str">
        <f>IF(I9="","",TRIM(K9&amp;" "&amp;L9))</f>
        <v>ｼﾅｶﾞﾜ ｶﾅ</v>
      </c>
      <c r="E9" s="142" t="s">
        <v>74</v>
      </c>
      <c r="F9" s="143"/>
      <c r="G9" s="139">
        <f>LEFT('様式 A-1（チーム情報）'!$AG$7,1)</f>
      </c>
      <c r="H9" s="249" t="s">
        <v>202</v>
      </c>
      <c r="I9" s="250" t="s">
        <v>746</v>
      </c>
      <c r="J9" s="251" t="s">
        <v>346</v>
      </c>
      <c r="K9" s="250" t="s">
        <v>342</v>
      </c>
      <c r="L9" s="251" t="s">
        <v>347</v>
      </c>
      <c r="M9" s="252" t="s">
        <v>48</v>
      </c>
      <c r="N9" s="259" t="s">
        <v>766</v>
      </c>
      <c r="O9" s="254">
        <v>10000</v>
      </c>
      <c r="P9" s="252"/>
      <c r="Q9" s="252"/>
      <c r="R9" s="252"/>
      <c r="S9" s="252" t="s">
        <v>770</v>
      </c>
      <c r="T9" s="252" t="s">
        <v>752</v>
      </c>
      <c r="U9" s="252" t="s">
        <v>685</v>
      </c>
      <c r="V9" s="252"/>
      <c r="W9" s="255">
        <v>29283</v>
      </c>
      <c r="X9" s="256">
        <f>IF(W9="","",DATEDIF(W9,'様式 A-1（チーム情報）'!$G$2,"Y"))</f>
        <v>44</v>
      </c>
      <c r="Y9" s="256" t="s">
        <v>698</v>
      </c>
      <c r="Z9" s="256" t="s">
        <v>698</v>
      </c>
      <c r="AA9" s="260">
        <v>42825</v>
      </c>
      <c r="AB9" s="252"/>
      <c r="AC9" s="257"/>
      <c r="AD9" s="258"/>
      <c r="AE9" s="258">
        <v>1</v>
      </c>
      <c r="AF9" s="258"/>
      <c r="AG9" s="258"/>
      <c r="AH9" s="258"/>
      <c r="AI9" s="258"/>
      <c r="AJ9" s="258"/>
      <c r="AK9" s="139">
        <f>COUNTA(AD9:AJ9)</f>
        <v>1</v>
      </c>
      <c r="AL9" s="139">
        <f aca="true" t="shared" si="0" ref="AL9:AL72">IF(AK9&lt;=$AR$114,AK9,$AR$114)</f>
        <v>1</v>
      </c>
      <c r="AM9" s="139">
        <f aca="true" t="shared" si="1" ref="AM9:AM72">IF(AK9&lt;=$AR$114,0,AK9-$AR$114)</f>
        <v>0</v>
      </c>
    </row>
    <row r="10" spans="1:39" ht="24" customHeight="1">
      <c r="A10" s="29">
        <f>IF('様式 WA-1（集計作業用）'!$A$6="","",'様式 WA-1（集計作業用）'!$A$6)</f>
      </c>
      <c r="B10" s="72"/>
      <c r="C10" s="73">
        <f aca="true" t="shared" si="2" ref="C10:C73">IF(I10="","",TRIM(I10&amp;"　"&amp;J10))</f>
      </c>
      <c r="D10" s="73">
        <f aca="true" t="shared" si="3" ref="D10:D73">IF(I10="","",TRIM(K10&amp;" "&amp;L10))</f>
      </c>
      <c r="E10" s="36">
        <f>ASC('様式 A-1（チーム情報）'!$D$8)</f>
      </c>
      <c r="F10" s="36"/>
      <c r="G10" s="29">
        <f>LEFT('様式 A-1（チーム情報）'!$AG$7,1)</f>
      </c>
      <c r="H10" s="72" t="s">
        <v>203</v>
      </c>
      <c r="I10" s="50"/>
      <c r="J10" s="51"/>
      <c r="K10" s="50"/>
      <c r="L10" s="51"/>
      <c r="M10" s="26" t="s">
        <v>48</v>
      </c>
      <c r="N10" s="28"/>
      <c r="O10" s="167"/>
      <c r="P10" s="26"/>
      <c r="Q10" s="26"/>
      <c r="R10" s="26"/>
      <c r="S10" s="26"/>
      <c r="T10" s="37"/>
      <c r="U10" s="26"/>
      <c r="V10" s="26"/>
      <c r="W10" s="27"/>
      <c r="X10" s="29">
        <f>IF(W10="","",DATEDIF(W10,'様式 A-1（チーム情報）'!$G$2,"Y"))</f>
      </c>
      <c r="Y10" s="29"/>
      <c r="Z10" s="29"/>
      <c r="AA10" s="27"/>
      <c r="AB10" s="26"/>
      <c r="AC10" s="176"/>
      <c r="AD10" s="207"/>
      <c r="AE10" s="207"/>
      <c r="AF10" s="207"/>
      <c r="AG10" s="207"/>
      <c r="AH10" s="207"/>
      <c r="AI10" s="207"/>
      <c r="AJ10" s="207"/>
      <c r="AK10" s="96">
        <f aca="true" t="shared" si="4" ref="AK10:AK73">COUNTA(AD10:AJ10)</f>
        <v>0</v>
      </c>
      <c r="AL10" s="74">
        <f t="shared" si="0"/>
        <v>0</v>
      </c>
      <c r="AM10" s="74">
        <f t="shared" si="1"/>
        <v>0</v>
      </c>
    </row>
    <row r="11" spans="1:39" ht="24" customHeight="1">
      <c r="A11" s="29">
        <f>IF('様式 WA-1（集計作業用）'!$A$6="","",'様式 WA-1（集計作業用）'!$A$6)</f>
      </c>
      <c r="B11" s="72"/>
      <c r="C11" s="73">
        <f t="shared" si="2"/>
      </c>
      <c r="D11" s="73">
        <f t="shared" si="3"/>
      </c>
      <c r="E11" s="36">
        <f>ASC('様式 A-1（チーム情報）'!$D$8)</f>
      </c>
      <c r="F11" s="36"/>
      <c r="G11" s="29">
        <f>LEFT('様式 A-1（チーム情報）'!$AG$7,1)</f>
      </c>
      <c r="H11" s="72" t="s">
        <v>204</v>
      </c>
      <c r="I11" s="50"/>
      <c r="J11" s="51"/>
      <c r="K11" s="50"/>
      <c r="L11" s="51"/>
      <c r="M11" s="26" t="s">
        <v>48</v>
      </c>
      <c r="N11" s="28"/>
      <c r="O11" s="167"/>
      <c r="P11" s="26"/>
      <c r="Q11" s="26"/>
      <c r="R11" s="26"/>
      <c r="S11" s="26"/>
      <c r="T11" s="37"/>
      <c r="U11" s="26"/>
      <c r="V11" s="26"/>
      <c r="W11" s="27"/>
      <c r="X11" s="29">
        <f>IF(W11="","",DATEDIF(W11,'様式 A-1（チーム情報）'!$G$2,"Y"))</f>
      </c>
      <c r="Y11" s="29"/>
      <c r="Z11" s="29"/>
      <c r="AA11" s="27"/>
      <c r="AB11" s="26"/>
      <c r="AC11" s="176"/>
      <c r="AD11" s="207"/>
      <c r="AE11" s="207"/>
      <c r="AF11" s="207"/>
      <c r="AG11" s="207"/>
      <c r="AH11" s="207"/>
      <c r="AI11" s="207"/>
      <c r="AJ11" s="207"/>
      <c r="AK11" s="96">
        <f t="shared" si="4"/>
        <v>0</v>
      </c>
      <c r="AL11" s="74">
        <f t="shared" si="0"/>
        <v>0</v>
      </c>
      <c r="AM11" s="74">
        <f t="shared" si="1"/>
        <v>0</v>
      </c>
    </row>
    <row r="12" spans="1:39" ht="24" customHeight="1">
      <c r="A12" s="29">
        <f>IF('様式 WA-1（集計作業用）'!$A$6="","",'様式 WA-1（集計作業用）'!$A$6)</f>
      </c>
      <c r="B12" s="72"/>
      <c r="C12" s="73">
        <f t="shared" si="2"/>
      </c>
      <c r="D12" s="73">
        <f t="shared" si="3"/>
      </c>
      <c r="E12" s="36">
        <f>ASC('様式 A-1（チーム情報）'!$D$8)</f>
      </c>
      <c r="F12" s="36"/>
      <c r="G12" s="29">
        <f>LEFT('様式 A-1（チーム情報）'!$AG$7,1)</f>
      </c>
      <c r="H12" s="72" t="s">
        <v>205</v>
      </c>
      <c r="I12" s="50"/>
      <c r="J12" s="51"/>
      <c r="K12" s="50"/>
      <c r="L12" s="51"/>
      <c r="M12" s="26" t="s">
        <v>48</v>
      </c>
      <c r="N12" s="28"/>
      <c r="O12" s="167"/>
      <c r="P12" s="26"/>
      <c r="Q12" s="26"/>
      <c r="R12" s="26"/>
      <c r="S12" s="26"/>
      <c r="T12" s="37"/>
      <c r="U12" s="26"/>
      <c r="V12" s="26"/>
      <c r="W12" s="27"/>
      <c r="X12" s="29">
        <f>IF(W12="","",DATEDIF(W12,'様式 A-1（チーム情報）'!$G$2,"Y"))</f>
      </c>
      <c r="Y12" s="29"/>
      <c r="Z12" s="29"/>
      <c r="AA12" s="27"/>
      <c r="AB12" s="26"/>
      <c r="AC12" s="176"/>
      <c r="AD12" s="207"/>
      <c r="AE12" s="207"/>
      <c r="AF12" s="207"/>
      <c r="AG12" s="207"/>
      <c r="AH12" s="207"/>
      <c r="AI12" s="207"/>
      <c r="AJ12" s="207"/>
      <c r="AK12" s="96">
        <f t="shared" si="4"/>
        <v>0</v>
      </c>
      <c r="AL12" s="74">
        <f t="shared" si="0"/>
        <v>0</v>
      </c>
      <c r="AM12" s="74">
        <f t="shared" si="1"/>
        <v>0</v>
      </c>
    </row>
    <row r="13" spans="1:39" ht="24" customHeight="1">
      <c r="A13" s="29">
        <f>IF('様式 WA-1（集計作業用）'!$A$6="","",'様式 WA-1（集計作業用）'!$A$6)</f>
      </c>
      <c r="B13" s="72"/>
      <c r="C13" s="73">
        <f t="shared" si="2"/>
      </c>
      <c r="D13" s="73">
        <f t="shared" si="3"/>
      </c>
      <c r="E13" s="36">
        <f>ASC('様式 A-1（チーム情報）'!$D$8)</f>
      </c>
      <c r="F13" s="36"/>
      <c r="G13" s="29">
        <f>LEFT('様式 A-1（チーム情報）'!$AG$7,1)</f>
      </c>
      <c r="H13" s="72" t="s">
        <v>206</v>
      </c>
      <c r="I13" s="50"/>
      <c r="J13" s="51"/>
      <c r="K13" s="50"/>
      <c r="L13" s="51"/>
      <c r="M13" s="26" t="s">
        <v>48</v>
      </c>
      <c r="N13" s="28"/>
      <c r="O13" s="167"/>
      <c r="P13" s="26"/>
      <c r="Q13" s="26"/>
      <c r="R13" s="26"/>
      <c r="S13" s="26"/>
      <c r="T13" s="37"/>
      <c r="U13" s="26"/>
      <c r="V13" s="26"/>
      <c r="W13" s="27"/>
      <c r="X13" s="29">
        <f>IF(W13="","",DATEDIF(W13,'様式 A-1（チーム情報）'!$G$2,"Y"))</f>
      </c>
      <c r="Y13" s="29"/>
      <c r="Z13" s="29"/>
      <c r="AA13" s="27"/>
      <c r="AB13" s="26"/>
      <c r="AC13" s="176"/>
      <c r="AD13" s="207"/>
      <c r="AE13" s="207"/>
      <c r="AF13" s="207"/>
      <c r="AG13" s="207"/>
      <c r="AH13" s="207"/>
      <c r="AI13" s="207"/>
      <c r="AJ13" s="207"/>
      <c r="AK13" s="96">
        <f t="shared" si="4"/>
        <v>0</v>
      </c>
      <c r="AL13" s="74">
        <f t="shared" si="0"/>
        <v>0</v>
      </c>
      <c r="AM13" s="74">
        <f t="shared" si="1"/>
        <v>0</v>
      </c>
    </row>
    <row r="14" spans="1:39" ht="24" customHeight="1">
      <c r="A14" s="29">
        <f>IF('様式 WA-1（集計作業用）'!$A$6="","",'様式 WA-1（集計作業用）'!$A$6)</f>
      </c>
      <c r="B14" s="72"/>
      <c r="C14" s="73">
        <f t="shared" si="2"/>
      </c>
      <c r="D14" s="73">
        <f t="shared" si="3"/>
      </c>
      <c r="E14" s="36">
        <f>ASC('様式 A-1（チーム情報）'!$D$8)</f>
      </c>
      <c r="F14" s="36"/>
      <c r="G14" s="29">
        <f>LEFT('様式 A-1（チーム情報）'!$AG$7,1)</f>
      </c>
      <c r="H14" s="72" t="s">
        <v>207</v>
      </c>
      <c r="I14" s="50"/>
      <c r="J14" s="51"/>
      <c r="K14" s="50"/>
      <c r="L14" s="51"/>
      <c r="M14" s="26" t="s">
        <v>48</v>
      </c>
      <c r="N14" s="28"/>
      <c r="O14" s="167"/>
      <c r="P14" s="26"/>
      <c r="Q14" s="26"/>
      <c r="R14" s="26"/>
      <c r="S14" s="26"/>
      <c r="T14" s="37"/>
      <c r="U14" s="26"/>
      <c r="V14" s="26"/>
      <c r="W14" s="27"/>
      <c r="X14" s="29">
        <f>IF(W14="","",DATEDIF(W14,'様式 A-1（チーム情報）'!$G$2,"Y"))</f>
      </c>
      <c r="Y14" s="29"/>
      <c r="Z14" s="29"/>
      <c r="AA14" s="27"/>
      <c r="AB14" s="26"/>
      <c r="AC14" s="176"/>
      <c r="AD14" s="207"/>
      <c r="AE14" s="207"/>
      <c r="AF14" s="207"/>
      <c r="AG14" s="207"/>
      <c r="AH14" s="207"/>
      <c r="AI14" s="207"/>
      <c r="AJ14" s="207"/>
      <c r="AK14" s="96">
        <f t="shared" si="4"/>
        <v>0</v>
      </c>
      <c r="AL14" s="74">
        <f t="shared" si="0"/>
        <v>0</v>
      </c>
      <c r="AM14" s="74">
        <f t="shared" si="1"/>
        <v>0</v>
      </c>
    </row>
    <row r="15" spans="1:39" ht="24" customHeight="1">
      <c r="A15" s="29">
        <f>IF('様式 WA-1（集計作業用）'!$A$6="","",'様式 WA-1（集計作業用）'!$A$6)</f>
      </c>
      <c r="B15" s="72"/>
      <c r="C15" s="73">
        <f t="shared" si="2"/>
      </c>
      <c r="D15" s="73">
        <f t="shared" si="3"/>
      </c>
      <c r="E15" s="36">
        <f>ASC('様式 A-1（チーム情報）'!$D$8)</f>
      </c>
      <c r="F15" s="36"/>
      <c r="G15" s="29">
        <f>LEFT('様式 A-1（チーム情報）'!$AG$7,1)</f>
      </c>
      <c r="H15" s="72" t="s">
        <v>208</v>
      </c>
      <c r="I15" s="50"/>
      <c r="J15" s="51"/>
      <c r="K15" s="50"/>
      <c r="L15" s="51"/>
      <c r="M15" s="26" t="s">
        <v>48</v>
      </c>
      <c r="N15" s="28"/>
      <c r="O15" s="167"/>
      <c r="P15" s="26"/>
      <c r="Q15" s="26"/>
      <c r="R15" s="26"/>
      <c r="S15" s="26"/>
      <c r="T15" s="37"/>
      <c r="U15" s="26"/>
      <c r="V15" s="26"/>
      <c r="W15" s="27"/>
      <c r="X15" s="29">
        <f>IF(W15="","",DATEDIF(W15,'様式 A-1（チーム情報）'!$G$2,"Y"))</f>
      </c>
      <c r="Y15" s="29"/>
      <c r="Z15" s="29"/>
      <c r="AA15" s="27"/>
      <c r="AB15" s="26"/>
      <c r="AC15" s="176"/>
      <c r="AD15" s="207"/>
      <c r="AE15" s="207"/>
      <c r="AF15" s="207"/>
      <c r="AG15" s="207"/>
      <c r="AH15" s="207"/>
      <c r="AI15" s="207"/>
      <c r="AJ15" s="207"/>
      <c r="AK15" s="96">
        <f t="shared" si="4"/>
        <v>0</v>
      </c>
      <c r="AL15" s="74">
        <f t="shared" si="0"/>
        <v>0</v>
      </c>
      <c r="AM15" s="74">
        <f t="shared" si="1"/>
        <v>0</v>
      </c>
    </row>
    <row r="16" spans="1:39" ht="24" customHeight="1">
      <c r="A16" s="29">
        <f>IF('様式 WA-1（集計作業用）'!$A$6="","",'様式 WA-1（集計作業用）'!$A$6)</f>
      </c>
      <c r="B16" s="72"/>
      <c r="C16" s="73">
        <f t="shared" si="2"/>
      </c>
      <c r="D16" s="73">
        <f t="shared" si="3"/>
      </c>
      <c r="E16" s="36">
        <f>ASC('様式 A-1（チーム情報）'!$D$8)</f>
      </c>
      <c r="F16" s="36"/>
      <c r="G16" s="29">
        <f>LEFT('様式 A-1（チーム情報）'!$AG$7,1)</f>
      </c>
      <c r="H16" s="72" t="s">
        <v>209</v>
      </c>
      <c r="I16" s="50"/>
      <c r="J16" s="51"/>
      <c r="K16" s="50"/>
      <c r="L16" s="51"/>
      <c r="M16" s="26" t="s">
        <v>48</v>
      </c>
      <c r="N16" s="28"/>
      <c r="O16" s="167"/>
      <c r="P16" s="26"/>
      <c r="Q16" s="26"/>
      <c r="R16" s="26"/>
      <c r="S16" s="26"/>
      <c r="T16" s="37"/>
      <c r="U16" s="26"/>
      <c r="V16" s="26"/>
      <c r="W16" s="27"/>
      <c r="X16" s="29">
        <f>IF(W16="","",DATEDIF(W16,'様式 A-1（チーム情報）'!$G$2,"Y"))</f>
      </c>
      <c r="Y16" s="29"/>
      <c r="Z16" s="29"/>
      <c r="AA16" s="27"/>
      <c r="AB16" s="26"/>
      <c r="AC16" s="176"/>
      <c r="AD16" s="207"/>
      <c r="AE16" s="207"/>
      <c r="AF16" s="207"/>
      <c r="AG16" s="207"/>
      <c r="AH16" s="207"/>
      <c r="AI16" s="207"/>
      <c r="AJ16" s="207"/>
      <c r="AK16" s="96">
        <f t="shared" si="4"/>
        <v>0</v>
      </c>
      <c r="AL16" s="74">
        <f t="shared" si="0"/>
        <v>0</v>
      </c>
      <c r="AM16" s="74">
        <f t="shared" si="1"/>
        <v>0</v>
      </c>
    </row>
    <row r="17" spans="1:39" ht="24" customHeight="1">
      <c r="A17" s="29">
        <f>IF('様式 WA-1（集計作業用）'!$A$6="","",'様式 WA-1（集計作業用）'!$A$6)</f>
      </c>
      <c r="B17" s="72"/>
      <c r="C17" s="73">
        <f t="shared" si="2"/>
      </c>
      <c r="D17" s="73">
        <f t="shared" si="3"/>
      </c>
      <c r="E17" s="36">
        <f>ASC('様式 A-1（チーム情報）'!$D$8)</f>
      </c>
      <c r="F17" s="36"/>
      <c r="G17" s="29">
        <f>LEFT('様式 A-1（チーム情報）'!$AG$7,1)</f>
      </c>
      <c r="H17" s="72" t="s">
        <v>210</v>
      </c>
      <c r="I17" s="50"/>
      <c r="J17" s="51"/>
      <c r="K17" s="50"/>
      <c r="L17" s="51"/>
      <c r="M17" s="26" t="s">
        <v>48</v>
      </c>
      <c r="N17" s="28"/>
      <c r="O17" s="167"/>
      <c r="P17" s="26"/>
      <c r="Q17" s="26"/>
      <c r="R17" s="26"/>
      <c r="S17" s="26"/>
      <c r="T17" s="37"/>
      <c r="U17" s="26"/>
      <c r="V17" s="26"/>
      <c r="W17" s="27"/>
      <c r="X17" s="29">
        <f>IF(W17="","",DATEDIF(W17,'様式 A-1（チーム情報）'!$G$2,"Y"))</f>
      </c>
      <c r="Y17" s="29"/>
      <c r="Z17" s="29"/>
      <c r="AA17" s="27"/>
      <c r="AB17" s="26"/>
      <c r="AC17" s="176"/>
      <c r="AD17" s="207"/>
      <c r="AE17" s="207"/>
      <c r="AF17" s="207"/>
      <c r="AG17" s="207"/>
      <c r="AH17" s="207"/>
      <c r="AI17" s="207"/>
      <c r="AJ17" s="207"/>
      <c r="AK17" s="96">
        <f t="shared" si="4"/>
        <v>0</v>
      </c>
      <c r="AL17" s="74">
        <f t="shared" si="0"/>
        <v>0</v>
      </c>
      <c r="AM17" s="74">
        <f t="shared" si="1"/>
        <v>0</v>
      </c>
    </row>
    <row r="18" spans="1:39" ht="24" customHeight="1">
      <c r="A18" s="29">
        <f>IF('様式 WA-1（集計作業用）'!$A$6="","",'様式 WA-1（集計作業用）'!$A$6)</f>
      </c>
      <c r="B18" s="72"/>
      <c r="C18" s="73">
        <f t="shared" si="2"/>
      </c>
      <c r="D18" s="73">
        <f t="shared" si="3"/>
      </c>
      <c r="E18" s="36">
        <f>ASC('様式 A-1（チーム情報）'!$D$8)</f>
      </c>
      <c r="F18" s="36"/>
      <c r="G18" s="29">
        <f>LEFT('様式 A-1（チーム情報）'!$AG$7,1)</f>
      </c>
      <c r="H18" s="72" t="s">
        <v>211</v>
      </c>
      <c r="I18" s="50"/>
      <c r="J18" s="51"/>
      <c r="K18" s="50"/>
      <c r="L18" s="51"/>
      <c r="M18" s="26" t="s">
        <v>48</v>
      </c>
      <c r="N18" s="28"/>
      <c r="O18" s="167"/>
      <c r="P18" s="26"/>
      <c r="Q18" s="26"/>
      <c r="R18" s="26"/>
      <c r="S18" s="26"/>
      <c r="T18" s="37"/>
      <c r="U18" s="26"/>
      <c r="V18" s="26"/>
      <c r="W18" s="27"/>
      <c r="X18" s="29">
        <f>IF(W18="","",DATEDIF(W18,'様式 A-1（チーム情報）'!$G$2,"Y"))</f>
      </c>
      <c r="Y18" s="29"/>
      <c r="Z18" s="29"/>
      <c r="AA18" s="27"/>
      <c r="AB18" s="26"/>
      <c r="AC18" s="176"/>
      <c r="AD18" s="207"/>
      <c r="AE18" s="207"/>
      <c r="AF18" s="207"/>
      <c r="AG18" s="207"/>
      <c r="AH18" s="207"/>
      <c r="AI18" s="207"/>
      <c r="AJ18" s="207"/>
      <c r="AK18" s="96">
        <f t="shared" si="4"/>
        <v>0</v>
      </c>
      <c r="AL18" s="74">
        <f t="shared" si="0"/>
        <v>0</v>
      </c>
      <c r="AM18" s="74">
        <f t="shared" si="1"/>
        <v>0</v>
      </c>
    </row>
    <row r="19" spans="1:39" ht="24" customHeight="1">
      <c r="A19" s="29">
        <f>IF('様式 WA-1（集計作業用）'!$A$6="","",'様式 WA-1（集計作業用）'!$A$6)</f>
      </c>
      <c r="B19" s="72"/>
      <c r="C19" s="73">
        <f t="shared" si="2"/>
      </c>
      <c r="D19" s="73">
        <f t="shared" si="3"/>
      </c>
      <c r="E19" s="36">
        <f>ASC('様式 A-1（チーム情報）'!$D$8)</f>
      </c>
      <c r="F19" s="36"/>
      <c r="G19" s="29">
        <f>LEFT('様式 A-1（チーム情報）'!$AG$7,1)</f>
      </c>
      <c r="H19" s="72" t="s">
        <v>212</v>
      </c>
      <c r="I19" s="50"/>
      <c r="J19" s="51"/>
      <c r="K19" s="50"/>
      <c r="L19" s="51"/>
      <c r="M19" s="26" t="s">
        <v>48</v>
      </c>
      <c r="N19" s="28"/>
      <c r="O19" s="167"/>
      <c r="P19" s="26"/>
      <c r="Q19" s="26"/>
      <c r="R19" s="26"/>
      <c r="S19" s="26"/>
      <c r="T19" s="37"/>
      <c r="U19" s="26"/>
      <c r="V19" s="26"/>
      <c r="W19" s="27"/>
      <c r="X19" s="29">
        <f>IF(W19="","",DATEDIF(W19,'様式 A-1（チーム情報）'!$G$2,"Y"))</f>
      </c>
      <c r="Y19" s="29"/>
      <c r="Z19" s="29"/>
      <c r="AA19" s="27"/>
      <c r="AB19" s="26"/>
      <c r="AC19" s="176"/>
      <c r="AD19" s="207"/>
      <c r="AE19" s="207"/>
      <c r="AF19" s="207"/>
      <c r="AG19" s="207"/>
      <c r="AH19" s="207"/>
      <c r="AI19" s="207"/>
      <c r="AJ19" s="207"/>
      <c r="AK19" s="96">
        <f t="shared" si="4"/>
        <v>0</v>
      </c>
      <c r="AL19" s="74">
        <f t="shared" si="0"/>
        <v>0</v>
      </c>
      <c r="AM19" s="74">
        <f t="shared" si="1"/>
        <v>0</v>
      </c>
    </row>
    <row r="20" spans="1:39" ht="24" customHeight="1">
      <c r="A20" s="29">
        <f>IF('様式 WA-1（集計作業用）'!$A$6="","",'様式 WA-1（集計作業用）'!$A$6)</f>
      </c>
      <c r="B20" s="72"/>
      <c r="C20" s="73">
        <f t="shared" si="2"/>
      </c>
      <c r="D20" s="73">
        <f t="shared" si="3"/>
      </c>
      <c r="E20" s="36">
        <f>ASC('様式 A-1（チーム情報）'!$D$8)</f>
      </c>
      <c r="F20" s="36"/>
      <c r="G20" s="29">
        <f>LEFT('様式 A-1（チーム情報）'!$AG$7,1)</f>
      </c>
      <c r="H20" s="72" t="s">
        <v>213</v>
      </c>
      <c r="I20" s="50"/>
      <c r="J20" s="51"/>
      <c r="K20" s="50"/>
      <c r="L20" s="51"/>
      <c r="M20" s="26" t="s">
        <v>48</v>
      </c>
      <c r="N20" s="28"/>
      <c r="O20" s="167"/>
      <c r="P20" s="26"/>
      <c r="Q20" s="26"/>
      <c r="R20" s="26"/>
      <c r="S20" s="26"/>
      <c r="T20" s="37"/>
      <c r="U20" s="26"/>
      <c r="V20" s="26"/>
      <c r="W20" s="27"/>
      <c r="X20" s="29">
        <f>IF(W20="","",DATEDIF(W20,'様式 A-1（チーム情報）'!$G$2,"Y"))</f>
      </c>
      <c r="Y20" s="29"/>
      <c r="Z20" s="29"/>
      <c r="AA20" s="27"/>
      <c r="AB20" s="26"/>
      <c r="AC20" s="176"/>
      <c r="AD20" s="207"/>
      <c r="AE20" s="207"/>
      <c r="AF20" s="207"/>
      <c r="AG20" s="207"/>
      <c r="AH20" s="207"/>
      <c r="AI20" s="207"/>
      <c r="AJ20" s="207"/>
      <c r="AK20" s="96">
        <f t="shared" si="4"/>
        <v>0</v>
      </c>
      <c r="AL20" s="74">
        <f t="shared" si="0"/>
        <v>0</v>
      </c>
      <c r="AM20" s="74">
        <f t="shared" si="1"/>
        <v>0</v>
      </c>
    </row>
    <row r="21" spans="1:39" ht="24" customHeight="1">
      <c r="A21" s="29">
        <f>IF('様式 WA-1（集計作業用）'!$A$6="","",'様式 WA-1（集計作業用）'!$A$6)</f>
      </c>
      <c r="B21" s="72"/>
      <c r="C21" s="73">
        <f t="shared" si="2"/>
      </c>
      <c r="D21" s="73">
        <f t="shared" si="3"/>
      </c>
      <c r="E21" s="36">
        <f>ASC('様式 A-1（チーム情報）'!$D$8)</f>
      </c>
      <c r="F21" s="36"/>
      <c r="G21" s="29">
        <f>LEFT('様式 A-1（チーム情報）'!$AG$7,1)</f>
      </c>
      <c r="H21" s="72" t="s">
        <v>214</v>
      </c>
      <c r="I21" s="50"/>
      <c r="J21" s="51"/>
      <c r="K21" s="50"/>
      <c r="L21" s="51"/>
      <c r="M21" s="26" t="s">
        <v>48</v>
      </c>
      <c r="N21" s="28"/>
      <c r="O21" s="167"/>
      <c r="P21" s="26"/>
      <c r="Q21" s="26"/>
      <c r="R21" s="26"/>
      <c r="S21" s="26"/>
      <c r="T21" s="37"/>
      <c r="U21" s="26"/>
      <c r="V21" s="26"/>
      <c r="W21" s="27"/>
      <c r="X21" s="29">
        <f>IF(W21="","",DATEDIF(W21,'様式 A-1（チーム情報）'!$G$2,"Y"))</f>
      </c>
      <c r="Y21" s="29"/>
      <c r="Z21" s="29"/>
      <c r="AA21" s="27"/>
      <c r="AB21" s="26"/>
      <c r="AC21" s="176"/>
      <c r="AD21" s="207"/>
      <c r="AE21" s="207"/>
      <c r="AF21" s="207"/>
      <c r="AG21" s="207"/>
      <c r="AH21" s="207"/>
      <c r="AI21" s="207"/>
      <c r="AJ21" s="207"/>
      <c r="AK21" s="96">
        <f t="shared" si="4"/>
        <v>0</v>
      </c>
      <c r="AL21" s="74">
        <f t="shared" si="0"/>
        <v>0</v>
      </c>
      <c r="AM21" s="74">
        <f t="shared" si="1"/>
        <v>0</v>
      </c>
    </row>
    <row r="22" spans="1:39" ht="24" customHeight="1">
      <c r="A22" s="29">
        <f>IF('様式 WA-1（集計作業用）'!$A$6="","",'様式 WA-1（集計作業用）'!$A$6)</f>
      </c>
      <c r="B22" s="72"/>
      <c r="C22" s="73">
        <f t="shared" si="2"/>
      </c>
      <c r="D22" s="73">
        <f t="shared" si="3"/>
      </c>
      <c r="E22" s="36">
        <f>ASC('様式 A-1（チーム情報）'!$D$8)</f>
      </c>
      <c r="F22" s="36"/>
      <c r="G22" s="29">
        <f>LEFT('様式 A-1（チーム情報）'!$AG$7,1)</f>
      </c>
      <c r="H22" s="72" t="s">
        <v>215</v>
      </c>
      <c r="I22" s="50"/>
      <c r="J22" s="51"/>
      <c r="K22" s="50"/>
      <c r="L22" s="51"/>
      <c r="M22" s="26" t="s">
        <v>48</v>
      </c>
      <c r="N22" s="28"/>
      <c r="O22" s="167"/>
      <c r="P22" s="26"/>
      <c r="Q22" s="26"/>
      <c r="R22" s="26"/>
      <c r="S22" s="26"/>
      <c r="T22" s="37"/>
      <c r="U22" s="26"/>
      <c r="V22" s="26"/>
      <c r="W22" s="27"/>
      <c r="X22" s="29">
        <f>IF(W22="","",DATEDIF(W22,'様式 A-1（チーム情報）'!$G$2,"Y"))</f>
      </c>
      <c r="Y22" s="29"/>
      <c r="Z22" s="29"/>
      <c r="AA22" s="27"/>
      <c r="AB22" s="26"/>
      <c r="AC22" s="176"/>
      <c r="AD22" s="207"/>
      <c r="AE22" s="207"/>
      <c r="AF22" s="207"/>
      <c r="AG22" s="207"/>
      <c r="AH22" s="207"/>
      <c r="AI22" s="207"/>
      <c r="AJ22" s="207"/>
      <c r="AK22" s="96">
        <f t="shared" si="4"/>
        <v>0</v>
      </c>
      <c r="AL22" s="74">
        <f t="shared" si="0"/>
        <v>0</v>
      </c>
      <c r="AM22" s="74">
        <f t="shared" si="1"/>
        <v>0</v>
      </c>
    </row>
    <row r="23" spans="1:39" ht="24" customHeight="1">
      <c r="A23" s="29">
        <f>IF('様式 WA-1（集計作業用）'!$A$6="","",'様式 WA-1（集計作業用）'!$A$6)</f>
      </c>
      <c r="B23" s="72"/>
      <c r="C23" s="73">
        <f t="shared" si="2"/>
      </c>
      <c r="D23" s="73">
        <f t="shared" si="3"/>
      </c>
      <c r="E23" s="36">
        <f>ASC('様式 A-1（チーム情報）'!$D$8)</f>
      </c>
      <c r="F23" s="36"/>
      <c r="G23" s="29">
        <f>LEFT('様式 A-1（チーム情報）'!$AG$7,1)</f>
      </c>
      <c r="H23" s="72" t="s">
        <v>216</v>
      </c>
      <c r="I23" s="50"/>
      <c r="J23" s="51"/>
      <c r="K23" s="50"/>
      <c r="L23" s="51"/>
      <c r="M23" s="26" t="s">
        <v>48</v>
      </c>
      <c r="N23" s="28"/>
      <c r="O23" s="167"/>
      <c r="P23" s="26"/>
      <c r="Q23" s="26"/>
      <c r="R23" s="26"/>
      <c r="S23" s="26"/>
      <c r="T23" s="37"/>
      <c r="U23" s="26"/>
      <c r="V23" s="26"/>
      <c r="W23" s="27"/>
      <c r="X23" s="29">
        <f>IF(W23="","",DATEDIF(W23,'様式 A-1（チーム情報）'!$G$2,"Y"))</f>
      </c>
      <c r="Y23" s="29"/>
      <c r="Z23" s="29"/>
      <c r="AA23" s="27"/>
      <c r="AB23" s="26"/>
      <c r="AC23" s="176"/>
      <c r="AD23" s="207"/>
      <c r="AE23" s="207"/>
      <c r="AF23" s="207"/>
      <c r="AG23" s="207"/>
      <c r="AH23" s="207"/>
      <c r="AI23" s="207"/>
      <c r="AJ23" s="207"/>
      <c r="AK23" s="96">
        <f t="shared" si="4"/>
        <v>0</v>
      </c>
      <c r="AL23" s="74">
        <f t="shared" si="0"/>
        <v>0</v>
      </c>
      <c r="AM23" s="74">
        <f t="shared" si="1"/>
        <v>0</v>
      </c>
    </row>
    <row r="24" spans="1:39" ht="24" customHeight="1">
      <c r="A24" s="29">
        <f>IF('様式 WA-1（集計作業用）'!$A$6="","",'様式 WA-1（集計作業用）'!$A$6)</f>
      </c>
      <c r="B24" s="72"/>
      <c r="C24" s="73">
        <f t="shared" si="2"/>
      </c>
      <c r="D24" s="73">
        <f t="shared" si="3"/>
      </c>
      <c r="E24" s="36">
        <f>ASC('様式 A-1（チーム情報）'!$D$8)</f>
      </c>
      <c r="F24" s="36"/>
      <c r="G24" s="29">
        <f>LEFT('様式 A-1（チーム情報）'!$AG$7,1)</f>
      </c>
      <c r="H24" s="72" t="s">
        <v>217</v>
      </c>
      <c r="I24" s="50"/>
      <c r="J24" s="51"/>
      <c r="K24" s="50"/>
      <c r="L24" s="51"/>
      <c r="M24" s="26" t="s">
        <v>48</v>
      </c>
      <c r="N24" s="28"/>
      <c r="O24" s="167"/>
      <c r="P24" s="26"/>
      <c r="Q24" s="26"/>
      <c r="R24" s="26"/>
      <c r="S24" s="26"/>
      <c r="T24" s="37"/>
      <c r="U24" s="26"/>
      <c r="V24" s="26"/>
      <c r="W24" s="27"/>
      <c r="X24" s="29">
        <f>IF(W24="","",DATEDIF(W24,'様式 A-1（チーム情報）'!$G$2,"Y"))</f>
      </c>
      <c r="Y24" s="29"/>
      <c r="Z24" s="29"/>
      <c r="AA24" s="27"/>
      <c r="AB24" s="26"/>
      <c r="AC24" s="176"/>
      <c r="AD24" s="207"/>
      <c r="AE24" s="207"/>
      <c r="AF24" s="207"/>
      <c r="AG24" s="207"/>
      <c r="AH24" s="207"/>
      <c r="AI24" s="207"/>
      <c r="AJ24" s="207"/>
      <c r="AK24" s="96">
        <f t="shared" si="4"/>
        <v>0</v>
      </c>
      <c r="AL24" s="74">
        <f t="shared" si="0"/>
        <v>0</v>
      </c>
      <c r="AM24" s="74">
        <f t="shared" si="1"/>
        <v>0</v>
      </c>
    </row>
    <row r="25" spans="1:39" ht="24" customHeight="1">
      <c r="A25" s="29">
        <f>IF('様式 WA-1（集計作業用）'!$A$6="","",'様式 WA-1（集計作業用）'!$A$6)</f>
      </c>
      <c r="B25" s="72"/>
      <c r="C25" s="73">
        <f t="shared" si="2"/>
      </c>
      <c r="D25" s="73">
        <f t="shared" si="3"/>
      </c>
      <c r="E25" s="36">
        <f>ASC('様式 A-1（チーム情報）'!$D$8)</f>
      </c>
      <c r="F25" s="36"/>
      <c r="G25" s="29">
        <f>LEFT('様式 A-1（チーム情報）'!$AG$7,1)</f>
      </c>
      <c r="H25" s="72" t="s">
        <v>218</v>
      </c>
      <c r="I25" s="50"/>
      <c r="J25" s="51"/>
      <c r="K25" s="50"/>
      <c r="L25" s="51"/>
      <c r="M25" s="26" t="s">
        <v>48</v>
      </c>
      <c r="N25" s="28"/>
      <c r="O25" s="167"/>
      <c r="P25" s="26"/>
      <c r="Q25" s="26"/>
      <c r="R25" s="26"/>
      <c r="S25" s="26"/>
      <c r="T25" s="37"/>
      <c r="U25" s="26"/>
      <c r="V25" s="26"/>
      <c r="W25" s="27"/>
      <c r="X25" s="29">
        <f>IF(W25="","",DATEDIF(W25,'様式 A-1（チーム情報）'!$G$2,"Y"))</f>
      </c>
      <c r="Y25" s="29"/>
      <c r="Z25" s="29"/>
      <c r="AA25" s="27"/>
      <c r="AB25" s="26"/>
      <c r="AC25" s="176"/>
      <c r="AD25" s="207"/>
      <c r="AE25" s="207"/>
      <c r="AF25" s="207"/>
      <c r="AG25" s="207"/>
      <c r="AH25" s="207"/>
      <c r="AI25" s="207"/>
      <c r="AJ25" s="207"/>
      <c r="AK25" s="96">
        <f t="shared" si="4"/>
        <v>0</v>
      </c>
      <c r="AL25" s="74">
        <f t="shared" si="0"/>
        <v>0</v>
      </c>
      <c r="AM25" s="74">
        <f t="shared" si="1"/>
        <v>0</v>
      </c>
    </row>
    <row r="26" spans="1:39" ht="24" customHeight="1">
      <c r="A26" s="29">
        <f>IF('様式 WA-1（集計作業用）'!$A$6="","",'様式 WA-1（集計作業用）'!$A$6)</f>
      </c>
      <c r="B26" s="72"/>
      <c r="C26" s="73">
        <f t="shared" si="2"/>
      </c>
      <c r="D26" s="73">
        <f t="shared" si="3"/>
      </c>
      <c r="E26" s="36">
        <f>ASC('様式 A-1（チーム情報）'!$D$8)</f>
      </c>
      <c r="F26" s="36"/>
      <c r="G26" s="29">
        <f>LEFT('様式 A-1（チーム情報）'!$AG$7,1)</f>
      </c>
      <c r="H26" s="72" t="s">
        <v>219</v>
      </c>
      <c r="I26" s="50"/>
      <c r="J26" s="51"/>
      <c r="K26" s="50"/>
      <c r="L26" s="51"/>
      <c r="M26" s="26" t="s">
        <v>48</v>
      </c>
      <c r="N26" s="28"/>
      <c r="O26" s="167"/>
      <c r="P26" s="26"/>
      <c r="Q26" s="26"/>
      <c r="R26" s="26"/>
      <c r="S26" s="26"/>
      <c r="T26" s="37"/>
      <c r="U26" s="26"/>
      <c r="V26" s="26"/>
      <c r="W26" s="27"/>
      <c r="X26" s="29">
        <f>IF(W26="","",DATEDIF(W26,'様式 A-1（チーム情報）'!$G$2,"Y"))</f>
      </c>
      <c r="Y26" s="29"/>
      <c r="Z26" s="29"/>
      <c r="AA26" s="27"/>
      <c r="AB26" s="26"/>
      <c r="AC26" s="176"/>
      <c r="AD26" s="207"/>
      <c r="AE26" s="207"/>
      <c r="AF26" s="207"/>
      <c r="AG26" s="207"/>
      <c r="AH26" s="207"/>
      <c r="AI26" s="207"/>
      <c r="AJ26" s="207"/>
      <c r="AK26" s="96">
        <f t="shared" si="4"/>
        <v>0</v>
      </c>
      <c r="AL26" s="74">
        <f t="shared" si="0"/>
        <v>0</v>
      </c>
      <c r="AM26" s="74">
        <f t="shared" si="1"/>
        <v>0</v>
      </c>
    </row>
    <row r="27" spans="1:39" ht="24" customHeight="1">
      <c r="A27" s="29">
        <f>IF('様式 WA-1（集計作業用）'!$A$6="","",'様式 WA-1（集計作業用）'!$A$6)</f>
      </c>
      <c r="B27" s="72"/>
      <c r="C27" s="73">
        <f t="shared" si="2"/>
      </c>
      <c r="D27" s="73">
        <f t="shared" si="3"/>
      </c>
      <c r="E27" s="36">
        <f>ASC('様式 A-1（チーム情報）'!$D$8)</f>
      </c>
      <c r="F27" s="36"/>
      <c r="G27" s="29">
        <f>LEFT('様式 A-1（チーム情報）'!$AG$7,1)</f>
      </c>
      <c r="H27" s="72" t="s">
        <v>220</v>
      </c>
      <c r="I27" s="50"/>
      <c r="J27" s="51"/>
      <c r="K27" s="50"/>
      <c r="L27" s="51"/>
      <c r="M27" s="26" t="s">
        <v>48</v>
      </c>
      <c r="N27" s="28"/>
      <c r="O27" s="167"/>
      <c r="P27" s="26"/>
      <c r="Q27" s="26"/>
      <c r="R27" s="26"/>
      <c r="S27" s="26"/>
      <c r="T27" s="37"/>
      <c r="U27" s="26"/>
      <c r="V27" s="26"/>
      <c r="W27" s="27"/>
      <c r="X27" s="29">
        <f>IF(W27="","",DATEDIF(W27,'様式 A-1（チーム情報）'!$G$2,"Y"))</f>
      </c>
      <c r="Y27" s="29"/>
      <c r="Z27" s="29"/>
      <c r="AA27" s="27"/>
      <c r="AB27" s="26"/>
      <c r="AC27" s="176"/>
      <c r="AD27" s="207"/>
      <c r="AE27" s="207"/>
      <c r="AF27" s="207"/>
      <c r="AG27" s="207"/>
      <c r="AH27" s="207"/>
      <c r="AI27" s="207"/>
      <c r="AJ27" s="207"/>
      <c r="AK27" s="96">
        <f t="shared" si="4"/>
        <v>0</v>
      </c>
      <c r="AL27" s="74">
        <f t="shared" si="0"/>
        <v>0</v>
      </c>
      <c r="AM27" s="74">
        <f t="shared" si="1"/>
        <v>0</v>
      </c>
    </row>
    <row r="28" spans="1:39" ht="24" customHeight="1">
      <c r="A28" s="29">
        <f>IF('様式 WA-1（集計作業用）'!$A$6="","",'様式 WA-1（集計作業用）'!$A$6)</f>
      </c>
      <c r="B28" s="72"/>
      <c r="C28" s="73">
        <f t="shared" si="2"/>
      </c>
      <c r="D28" s="73">
        <f t="shared" si="3"/>
      </c>
      <c r="E28" s="36">
        <f>ASC('様式 A-1（チーム情報）'!$D$8)</f>
      </c>
      <c r="F28" s="36"/>
      <c r="G28" s="29">
        <f>LEFT('様式 A-1（チーム情報）'!$AG$7,1)</f>
      </c>
      <c r="H28" s="72" t="s">
        <v>221</v>
      </c>
      <c r="I28" s="50"/>
      <c r="J28" s="51"/>
      <c r="K28" s="50"/>
      <c r="L28" s="51"/>
      <c r="M28" s="26" t="s">
        <v>48</v>
      </c>
      <c r="N28" s="28"/>
      <c r="O28" s="167"/>
      <c r="P28" s="26"/>
      <c r="Q28" s="26"/>
      <c r="R28" s="26"/>
      <c r="S28" s="26"/>
      <c r="T28" s="37"/>
      <c r="U28" s="26"/>
      <c r="V28" s="26"/>
      <c r="W28" s="27"/>
      <c r="X28" s="29">
        <f>IF(W28="","",DATEDIF(W28,'様式 A-1（チーム情報）'!$G$2,"Y"))</f>
      </c>
      <c r="Y28" s="29"/>
      <c r="Z28" s="29"/>
      <c r="AA28" s="27"/>
      <c r="AB28" s="26"/>
      <c r="AC28" s="176"/>
      <c r="AD28" s="207"/>
      <c r="AE28" s="207"/>
      <c r="AF28" s="207"/>
      <c r="AG28" s="207"/>
      <c r="AH28" s="207"/>
      <c r="AI28" s="207"/>
      <c r="AJ28" s="207"/>
      <c r="AK28" s="96">
        <f t="shared" si="4"/>
        <v>0</v>
      </c>
      <c r="AL28" s="74">
        <f t="shared" si="0"/>
        <v>0</v>
      </c>
      <c r="AM28" s="74">
        <f t="shared" si="1"/>
        <v>0</v>
      </c>
    </row>
    <row r="29" spans="1:39" ht="24" customHeight="1">
      <c r="A29" s="29">
        <f>IF('様式 WA-1（集計作業用）'!$A$6="","",'様式 WA-1（集計作業用）'!$A$6)</f>
      </c>
      <c r="B29" s="72"/>
      <c r="C29" s="73">
        <f t="shared" si="2"/>
      </c>
      <c r="D29" s="73">
        <f t="shared" si="3"/>
      </c>
      <c r="E29" s="36">
        <f>ASC('様式 A-1（チーム情報）'!$D$8)</f>
      </c>
      <c r="F29" s="36"/>
      <c r="G29" s="29">
        <f>LEFT('様式 A-1（チーム情報）'!$AG$7,1)</f>
      </c>
      <c r="H29" s="72" t="s">
        <v>222</v>
      </c>
      <c r="I29" s="50"/>
      <c r="J29" s="51"/>
      <c r="K29" s="50"/>
      <c r="L29" s="51"/>
      <c r="M29" s="26" t="s">
        <v>48</v>
      </c>
      <c r="N29" s="28"/>
      <c r="O29" s="167"/>
      <c r="P29" s="26"/>
      <c r="Q29" s="26"/>
      <c r="R29" s="26"/>
      <c r="S29" s="26"/>
      <c r="T29" s="37"/>
      <c r="U29" s="26"/>
      <c r="V29" s="26"/>
      <c r="W29" s="27"/>
      <c r="X29" s="29">
        <f>IF(W29="","",DATEDIF(W29,'様式 A-1（チーム情報）'!$G$2,"Y"))</f>
      </c>
      <c r="Y29" s="29"/>
      <c r="Z29" s="29"/>
      <c r="AA29" s="27"/>
      <c r="AB29" s="26"/>
      <c r="AC29" s="176"/>
      <c r="AD29" s="207"/>
      <c r="AE29" s="207"/>
      <c r="AF29" s="207"/>
      <c r="AG29" s="207"/>
      <c r="AH29" s="207"/>
      <c r="AI29" s="207"/>
      <c r="AJ29" s="207"/>
      <c r="AK29" s="96">
        <f t="shared" si="4"/>
        <v>0</v>
      </c>
      <c r="AL29" s="74">
        <f t="shared" si="0"/>
        <v>0</v>
      </c>
      <c r="AM29" s="74">
        <f t="shared" si="1"/>
        <v>0</v>
      </c>
    </row>
    <row r="30" spans="1:39" ht="24" customHeight="1">
      <c r="A30" s="29">
        <f>IF('様式 WA-1（集計作業用）'!$A$6="","",'様式 WA-1（集計作業用）'!$A$6)</f>
      </c>
      <c r="B30" s="72"/>
      <c r="C30" s="73">
        <f t="shared" si="2"/>
      </c>
      <c r="D30" s="73">
        <f t="shared" si="3"/>
      </c>
      <c r="E30" s="36">
        <f>ASC('様式 A-1（チーム情報）'!$D$8)</f>
      </c>
      <c r="F30" s="36"/>
      <c r="G30" s="29">
        <f>LEFT('様式 A-1（チーム情報）'!$AG$7,1)</f>
      </c>
      <c r="H30" s="72" t="s">
        <v>223</v>
      </c>
      <c r="I30" s="50"/>
      <c r="J30" s="51"/>
      <c r="K30" s="50"/>
      <c r="L30" s="51"/>
      <c r="M30" s="26" t="s">
        <v>48</v>
      </c>
      <c r="N30" s="28"/>
      <c r="O30" s="167"/>
      <c r="P30" s="26"/>
      <c r="Q30" s="26"/>
      <c r="R30" s="26"/>
      <c r="S30" s="26"/>
      <c r="T30" s="37"/>
      <c r="U30" s="26"/>
      <c r="V30" s="26"/>
      <c r="W30" s="27"/>
      <c r="X30" s="29">
        <f>IF(W30="","",DATEDIF(W30,'様式 A-1（チーム情報）'!$G$2,"Y"))</f>
      </c>
      <c r="Y30" s="29"/>
      <c r="Z30" s="29"/>
      <c r="AA30" s="27"/>
      <c r="AB30" s="26"/>
      <c r="AC30" s="176"/>
      <c r="AD30" s="207"/>
      <c r="AE30" s="207"/>
      <c r="AF30" s="207"/>
      <c r="AG30" s="207"/>
      <c r="AH30" s="207"/>
      <c r="AI30" s="207"/>
      <c r="AJ30" s="207"/>
      <c r="AK30" s="96">
        <f t="shared" si="4"/>
        <v>0</v>
      </c>
      <c r="AL30" s="74">
        <f t="shared" si="0"/>
        <v>0</v>
      </c>
      <c r="AM30" s="74">
        <f t="shared" si="1"/>
        <v>0</v>
      </c>
    </row>
    <row r="31" spans="1:39" ht="24" customHeight="1">
      <c r="A31" s="29">
        <f>IF('様式 WA-1（集計作業用）'!$A$6="","",'様式 WA-1（集計作業用）'!$A$6)</f>
      </c>
      <c r="B31" s="72"/>
      <c r="C31" s="73">
        <f t="shared" si="2"/>
      </c>
      <c r="D31" s="73">
        <f t="shared" si="3"/>
      </c>
      <c r="E31" s="36">
        <f>ASC('様式 A-1（チーム情報）'!$D$8)</f>
      </c>
      <c r="F31" s="36"/>
      <c r="G31" s="29">
        <f>LEFT('様式 A-1（チーム情報）'!$AG$7,1)</f>
      </c>
      <c r="H31" s="72" t="s">
        <v>224</v>
      </c>
      <c r="I31" s="50"/>
      <c r="J31" s="51"/>
      <c r="K31" s="50"/>
      <c r="L31" s="51"/>
      <c r="M31" s="26" t="s">
        <v>48</v>
      </c>
      <c r="N31" s="28"/>
      <c r="O31" s="167"/>
      <c r="P31" s="26"/>
      <c r="Q31" s="26"/>
      <c r="R31" s="26"/>
      <c r="S31" s="26"/>
      <c r="T31" s="37"/>
      <c r="U31" s="26"/>
      <c r="V31" s="26"/>
      <c r="W31" s="27"/>
      <c r="X31" s="29">
        <f>IF(W31="","",DATEDIF(W31,'様式 A-1（チーム情報）'!$G$2,"Y"))</f>
      </c>
      <c r="Y31" s="29"/>
      <c r="Z31" s="29"/>
      <c r="AA31" s="27"/>
      <c r="AB31" s="26"/>
      <c r="AC31" s="176"/>
      <c r="AD31" s="207"/>
      <c r="AE31" s="207"/>
      <c r="AF31" s="207"/>
      <c r="AG31" s="207"/>
      <c r="AH31" s="207"/>
      <c r="AI31" s="207"/>
      <c r="AJ31" s="207"/>
      <c r="AK31" s="96">
        <f t="shared" si="4"/>
        <v>0</v>
      </c>
      <c r="AL31" s="74">
        <f t="shared" si="0"/>
        <v>0</v>
      </c>
      <c r="AM31" s="74">
        <f t="shared" si="1"/>
        <v>0</v>
      </c>
    </row>
    <row r="32" spans="1:39" ht="24" customHeight="1">
      <c r="A32" s="29">
        <f>IF('様式 WA-1（集計作業用）'!$A$6="","",'様式 WA-1（集計作業用）'!$A$6)</f>
      </c>
      <c r="B32" s="72"/>
      <c r="C32" s="73">
        <f t="shared" si="2"/>
      </c>
      <c r="D32" s="73">
        <f t="shared" si="3"/>
      </c>
      <c r="E32" s="36">
        <f>ASC('様式 A-1（チーム情報）'!$D$8)</f>
      </c>
      <c r="F32" s="36"/>
      <c r="G32" s="29">
        <f>LEFT('様式 A-1（チーム情報）'!$AG$7,1)</f>
      </c>
      <c r="H32" s="72" t="s">
        <v>225</v>
      </c>
      <c r="I32" s="50"/>
      <c r="J32" s="51"/>
      <c r="K32" s="50"/>
      <c r="L32" s="51"/>
      <c r="M32" s="26" t="s">
        <v>48</v>
      </c>
      <c r="N32" s="28"/>
      <c r="O32" s="167"/>
      <c r="P32" s="26"/>
      <c r="Q32" s="26"/>
      <c r="R32" s="26"/>
      <c r="S32" s="26"/>
      <c r="T32" s="37"/>
      <c r="U32" s="26"/>
      <c r="V32" s="26"/>
      <c r="W32" s="27"/>
      <c r="X32" s="29">
        <f>IF(W32="","",DATEDIF(W32,'様式 A-1（チーム情報）'!$G$2,"Y"))</f>
      </c>
      <c r="Y32" s="29"/>
      <c r="Z32" s="29"/>
      <c r="AA32" s="27"/>
      <c r="AB32" s="26"/>
      <c r="AC32" s="176"/>
      <c r="AD32" s="207"/>
      <c r="AE32" s="207"/>
      <c r="AF32" s="207"/>
      <c r="AG32" s="207"/>
      <c r="AH32" s="207"/>
      <c r="AI32" s="207"/>
      <c r="AJ32" s="207"/>
      <c r="AK32" s="96">
        <f t="shared" si="4"/>
        <v>0</v>
      </c>
      <c r="AL32" s="74">
        <f t="shared" si="0"/>
        <v>0</v>
      </c>
      <c r="AM32" s="74">
        <f t="shared" si="1"/>
        <v>0</v>
      </c>
    </row>
    <row r="33" spans="1:39" ht="24" customHeight="1">
      <c r="A33" s="29">
        <f>IF('様式 WA-1（集計作業用）'!$A$6="","",'様式 WA-1（集計作業用）'!$A$6)</f>
      </c>
      <c r="B33" s="72"/>
      <c r="C33" s="73">
        <f t="shared" si="2"/>
      </c>
      <c r="D33" s="73">
        <f t="shared" si="3"/>
      </c>
      <c r="E33" s="36">
        <f>ASC('様式 A-1（チーム情報）'!$D$8)</f>
      </c>
      <c r="F33" s="36"/>
      <c r="G33" s="29">
        <f>LEFT('様式 A-1（チーム情報）'!$AG$7,1)</f>
      </c>
      <c r="H33" s="72" t="s">
        <v>226</v>
      </c>
      <c r="I33" s="50"/>
      <c r="J33" s="51"/>
      <c r="K33" s="50"/>
      <c r="L33" s="51"/>
      <c r="M33" s="26" t="s">
        <v>48</v>
      </c>
      <c r="N33" s="28"/>
      <c r="O33" s="167"/>
      <c r="P33" s="26"/>
      <c r="Q33" s="26"/>
      <c r="R33" s="26"/>
      <c r="S33" s="26"/>
      <c r="T33" s="37"/>
      <c r="U33" s="26"/>
      <c r="V33" s="26"/>
      <c r="W33" s="27"/>
      <c r="X33" s="29">
        <f>IF(W33="","",DATEDIF(W33,'様式 A-1（チーム情報）'!$G$2,"Y"))</f>
      </c>
      <c r="Y33" s="29"/>
      <c r="Z33" s="29"/>
      <c r="AA33" s="27"/>
      <c r="AB33" s="26"/>
      <c r="AC33" s="176"/>
      <c r="AD33" s="207"/>
      <c r="AE33" s="207"/>
      <c r="AF33" s="207"/>
      <c r="AG33" s="207"/>
      <c r="AH33" s="207"/>
      <c r="AI33" s="207"/>
      <c r="AJ33" s="207"/>
      <c r="AK33" s="96">
        <f t="shared" si="4"/>
        <v>0</v>
      </c>
      <c r="AL33" s="74">
        <f t="shared" si="0"/>
        <v>0</v>
      </c>
      <c r="AM33" s="74">
        <f t="shared" si="1"/>
        <v>0</v>
      </c>
    </row>
    <row r="34" spans="1:39" ht="24" customHeight="1">
      <c r="A34" s="29">
        <f>IF('様式 WA-1（集計作業用）'!$A$6="","",'様式 WA-1（集計作業用）'!$A$6)</f>
      </c>
      <c r="B34" s="72"/>
      <c r="C34" s="73">
        <f t="shared" si="2"/>
      </c>
      <c r="D34" s="73">
        <f t="shared" si="3"/>
      </c>
      <c r="E34" s="36">
        <f>ASC('様式 A-1（チーム情報）'!$D$8)</f>
      </c>
      <c r="F34" s="36"/>
      <c r="G34" s="29">
        <f>LEFT('様式 A-1（チーム情報）'!$AG$7,1)</f>
      </c>
      <c r="H34" s="72" t="s">
        <v>227</v>
      </c>
      <c r="I34" s="50"/>
      <c r="J34" s="51"/>
      <c r="K34" s="50"/>
      <c r="L34" s="51"/>
      <c r="M34" s="26" t="s">
        <v>48</v>
      </c>
      <c r="N34" s="28"/>
      <c r="O34" s="167"/>
      <c r="P34" s="26"/>
      <c r="Q34" s="26"/>
      <c r="R34" s="26"/>
      <c r="S34" s="26"/>
      <c r="T34" s="37"/>
      <c r="U34" s="26"/>
      <c r="V34" s="26"/>
      <c r="W34" s="27"/>
      <c r="X34" s="29">
        <f>IF(W34="","",DATEDIF(W34,'様式 A-1（チーム情報）'!$G$2,"Y"))</f>
      </c>
      <c r="Y34" s="29"/>
      <c r="Z34" s="29"/>
      <c r="AA34" s="27"/>
      <c r="AB34" s="26"/>
      <c r="AC34" s="176"/>
      <c r="AD34" s="207"/>
      <c r="AE34" s="207"/>
      <c r="AF34" s="207"/>
      <c r="AG34" s="207"/>
      <c r="AH34" s="207"/>
      <c r="AI34" s="207"/>
      <c r="AJ34" s="207"/>
      <c r="AK34" s="96">
        <f t="shared" si="4"/>
        <v>0</v>
      </c>
      <c r="AL34" s="74">
        <f t="shared" si="0"/>
        <v>0</v>
      </c>
      <c r="AM34" s="74">
        <f t="shared" si="1"/>
        <v>0</v>
      </c>
    </row>
    <row r="35" spans="1:39" ht="24" customHeight="1">
      <c r="A35" s="29">
        <f>IF('様式 WA-1（集計作業用）'!$A$6="","",'様式 WA-1（集計作業用）'!$A$6)</f>
      </c>
      <c r="B35" s="72"/>
      <c r="C35" s="73">
        <f t="shared" si="2"/>
      </c>
      <c r="D35" s="73">
        <f t="shared" si="3"/>
      </c>
      <c r="E35" s="36">
        <f>ASC('様式 A-1（チーム情報）'!$D$8)</f>
      </c>
      <c r="F35" s="36"/>
      <c r="G35" s="29">
        <f>LEFT('様式 A-1（チーム情報）'!$AG$7,1)</f>
      </c>
      <c r="H35" s="72" t="s">
        <v>228</v>
      </c>
      <c r="I35" s="50"/>
      <c r="J35" s="51"/>
      <c r="K35" s="50"/>
      <c r="L35" s="51"/>
      <c r="M35" s="26" t="s">
        <v>48</v>
      </c>
      <c r="N35" s="28"/>
      <c r="O35" s="167"/>
      <c r="P35" s="26"/>
      <c r="Q35" s="26"/>
      <c r="R35" s="26"/>
      <c r="S35" s="26"/>
      <c r="T35" s="37"/>
      <c r="U35" s="26"/>
      <c r="V35" s="26"/>
      <c r="W35" s="27"/>
      <c r="X35" s="29">
        <f>IF(W35="","",DATEDIF(W35,'様式 A-1（チーム情報）'!$G$2,"Y"))</f>
      </c>
      <c r="Y35" s="29"/>
      <c r="Z35" s="29"/>
      <c r="AA35" s="27"/>
      <c r="AB35" s="26"/>
      <c r="AC35" s="176"/>
      <c r="AD35" s="207"/>
      <c r="AE35" s="207"/>
      <c r="AF35" s="207"/>
      <c r="AG35" s="207"/>
      <c r="AH35" s="207"/>
      <c r="AI35" s="207"/>
      <c r="AJ35" s="207"/>
      <c r="AK35" s="96">
        <f t="shared" si="4"/>
        <v>0</v>
      </c>
      <c r="AL35" s="74">
        <f t="shared" si="0"/>
        <v>0</v>
      </c>
      <c r="AM35" s="74">
        <f t="shared" si="1"/>
        <v>0</v>
      </c>
    </row>
    <row r="36" spans="1:39" ht="24" customHeight="1">
      <c r="A36" s="29">
        <f>IF('様式 WA-1（集計作業用）'!$A$6="","",'様式 WA-1（集計作業用）'!$A$6)</f>
      </c>
      <c r="B36" s="72"/>
      <c r="C36" s="73">
        <f t="shared" si="2"/>
      </c>
      <c r="D36" s="73">
        <f t="shared" si="3"/>
      </c>
      <c r="E36" s="36">
        <f>ASC('様式 A-1（チーム情報）'!$D$8)</f>
      </c>
      <c r="F36" s="36"/>
      <c r="G36" s="29">
        <f>LEFT('様式 A-1（チーム情報）'!$AG$7,1)</f>
      </c>
      <c r="H36" s="72" t="s">
        <v>229</v>
      </c>
      <c r="I36" s="50"/>
      <c r="J36" s="51"/>
      <c r="K36" s="50"/>
      <c r="L36" s="51"/>
      <c r="M36" s="26" t="s">
        <v>48</v>
      </c>
      <c r="N36" s="28"/>
      <c r="O36" s="167"/>
      <c r="P36" s="26"/>
      <c r="Q36" s="26"/>
      <c r="R36" s="26"/>
      <c r="S36" s="26"/>
      <c r="T36" s="37"/>
      <c r="U36" s="26"/>
      <c r="V36" s="26"/>
      <c r="W36" s="27"/>
      <c r="X36" s="29">
        <f>IF(W36="","",DATEDIF(W36,'様式 A-1（チーム情報）'!$G$2,"Y"))</f>
      </c>
      <c r="Y36" s="29"/>
      <c r="Z36" s="29"/>
      <c r="AA36" s="27"/>
      <c r="AB36" s="26"/>
      <c r="AC36" s="176"/>
      <c r="AD36" s="207"/>
      <c r="AE36" s="207"/>
      <c r="AF36" s="207"/>
      <c r="AG36" s="207"/>
      <c r="AH36" s="207"/>
      <c r="AI36" s="207"/>
      <c r="AJ36" s="207"/>
      <c r="AK36" s="96">
        <f t="shared" si="4"/>
        <v>0</v>
      </c>
      <c r="AL36" s="74">
        <f t="shared" si="0"/>
        <v>0</v>
      </c>
      <c r="AM36" s="74">
        <f t="shared" si="1"/>
        <v>0</v>
      </c>
    </row>
    <row r="37" spans="1:39" ht="24" customHeight="1">
      <c r="A37" s="29">
        <f>IF('様式 WA-1（集計作業用）'!$A$6="","",'様式 WA-1（集計作業用）'!$A$6)</f>
      </c>
      <c r="B37" s="72"/>
      <c r="C37" s="73">
        <f t="shared" si="2"/>
      </c>
      <c r="D37" s="73">
        <f t="shared" si="3"/>
      </c>
      <c r="E37" s="36">
        <f>ASC('様式 A-1（チーム情報）'!$D$8)</f>
      </c>
      <c r="F37" s="36"/>
      <c r="G37" s="29">
        <f>LEFT('様式 A-1（チーム情報）'!$AG$7,1)</f>
      </c>
      <c r="H37" s="72" t="s">
        <v>230</v>
      </c>
      <c r="I37" s="50"/>
      <c r="J37" s="51"/>
      <c r="K37" s="50"/>
      <c r="L37" s="51"/>
      <c r="M37" s="26" t="s">
        <v>48</v>
      </c>
      <c r="N37" s="28"/>
      <c r="O37" s="167"/>
      <c r="P37" s="26"/>
      <c r="Q37" s="26"/>
      <c r="R37" s="26"/>
      <c r="S37" s="26"/>
      <c r="T37" s="37"/>
      <c r="U37" s="26"/>
      <c r="V37" s="26"/>
      <c r="W37" s="27"/>
      <c r="X37" s="29">
        <f>IF(W37="","",DATEDIF(W37,'様式 A-1（チーム情報）'!$G$2,"Y"))</f>
      </c>
      <c r="Y37" s="29"/>
      <c r="Z37" s="29"/>
      <c r="AA37" s="27"/>
      <c r="AB37" s="26"/>
      <c r="AC37" s="176"/>
      <c r="AD37" s="207"/>
      <c r="AE37" s="207"/>
      <c r="AF37" s="207"/>
      <c r="AG37" s="207"/>
      <c r="AH37" s="207"/>
      <c r="AI37" s="207"/>
      <c r="AJ37" s="207"/>
      <c r="AK37" s="96">
        <f t="shared" si="4"/>
        <v>0</v>
      </c>
      <c r="AL37" s="74">
        <f t="shared" si="0"/>
        <v>0</v>
      </c>
      <c r="AM37" s="74">
        <f t="shared" si="1"/>
        <v>0</v>
      </c>
    </row>
    <row r="38" spans="1:39" ht="24" customHeight="1">
      <c r="A38" s="29">
        <f>IF('様式 WA-1（集計作業用）'!$A$6="","",'様式 WA-1（集計作業用）'!$A$6)</f>
      </c>
      <c r="B38" s="72"/>
      <c r="C38" s="73">
        <f t="shared" si="2"/>
      </c>
      <c r="D38" s="73">
        <f t="shared" si="3"/>
      </c>
      <c r="E38" s="36">
        <f>ASC('様式 A-1（チーム情報）'!$D$8)</f>
      </c>
      <c r="F38" s="36"/>
      <c r="G38" s="29">
        <f>LEFT('様式 A-1（チーム情報）'!$AG$7,1)</f>
      </c>
      <c r="H38" s="72" t="s">
        <v>231</v>
      </c>
      <c r="I38" s="50"/>
      <c r="J38" s="51"/>
      <c r="K38" s="50"/>
      <c r="L38" s="51"/>
      <c r="M38" s="26" t="s">
        <v>48</v>
      </c>
      <c r="N38" s="28"/>
      <c r="O38" s="167"/>
      <c r="P38" s="26"/>
      <c r="Q38" s="26"/>
      <c r="R38" s="26"/>
      <c r="S38" s="26"/>
      <c r="T38" s="37"/>
      <c r="U38" s="26"/>
      <c r="V38" s="26"/>
      <c r="W38" s="27"/>
      <c r="X38" s="29">
        <f>IF(W38="","",DATEDIF(W38,'様式 A-1（チーム情報）'!$G$2,"Y"))</f>
      </c>
      <c r="Y38" s="29"/>
      <c r="Z38" s="29"/>
      <c r="AA38" s="27"/>
      <c r="AB38" s="26"/>
      <c r="AC38" s="176"/>
      <c r="AD38" s="207"/>
      <c r="AE38" s="207"/>
      <c r="AF38" s="207"/>
      <c r="AG38" s="207"/>
      <c r="AH38" s="207"/>
      <c r="AI38" s="207"/>
      <c r="AJ38" s="207"/>
      <c r="AK38" s="96">
        <f t="shared" si="4"/>
        <v>0</v>
      </c>
      <c r="AL38" s="74">
        <f t="shared" si="0"/>
        <v>0</v>
      </c>
      <c r="AM38" s="74">
        <f t="shared" si="1"/>
        <v>0</v>
      </c>
    </row>
    <row r="39" spans="1:39" ht="24" customHeight="1">
      <c r="A39" s="29">
        <f>IF('様式 WA-1（集計作業用）'!$A$6="","",'様式 WA-1（集計作業用）'!$A$6)</f>
      </c>
      <c r="B39" s="72"/>
      <c r="C39" s="73">
        <f t="shared" si="2"/>
      </c>
      <c r="D39" s="73">
        <f t="shared" si="3"/>
      </c>
      <c r="E39" s="36">
        <f>ASC('様式 A-1（チーム情報）'!$D$8)</f>
      </c>
      <c r="F39" s="36"/>
      <c r="G39" s="29">
        <f>LEFT('様式 A-1（チーム情報）'!$AG$7,1)</f>
      </c>
      <c r="H39" s="72" t="s">
        <v>232</v>
      </c>
      <c r="I39" s="50"/>
      <c r="J39" s="51"/>
      <c r="K39" s="50"/>
      <c r="L39" s="51"/>
      <c r="M39" s="26" t="s">
        <v>48</v>
      </c>
      <c r="N39" s="28"/>
      <c r="O39" s="167"/>
      <c r="P39" s="26"/>
      <c r="Q39" s="26"/>
      <c r="R39" s="26"/>
      <c r="S39" s="26"/>
      <c r="T39" s="37"/>
      <c r="U39" s="26"/>
      <c r="V39" s="26"/>
      <c r="W39" s="27"/>
      <c r="X39" s="29">
        <f>IF(W39="","",DATEDIF(W39,'様式 A-1（チーム情報）'!$G$2,"Y"))</f>
      </c>
      <c r="Y39" s="29"/>
      <c r="Z39" s="29"/>
      <c r="AA39" s="27"/>
      <c r="AB39" s="26"/>
      <c r="AC39" s="176"/>
      <c r="AD39" s="207"/>
      <c r="AE39" s="207"/>
      <c r="AF39" s="207"/>
      <c r="AG39" s="207"/>
      <c r="AH39" s="207"/>
      <c r="AI39" s="207"/>
      <c r="AJ39" s="207"/>
      <c r="AK39" s="96">
        <f t="shared" si="4"/>
        <v>0</v>
      </c>
      <c r="AL39" s="74">
        <f t="shared" si="0"/>
        <v>0</v>
      </c>
      <c r="AM39" s="74">
        <f t="shared" si="1"/>
        <v>0</v>
      </c>
    </row>
    <row r="40" spans="1:39" ht="24" customHeight="1">
      <c r="A40" s="29">
        <f>IF('様式 WA-1（集計作業用）'!$A$6="","",'様式 WA-1（集計作業用）'!$A$6)</f>
      </c>
      <c r="B40" s="72"/>
      <c r="C40" s="73">
        <f t="shared" si="2"/>
      </c>
      <c r="D40" s="73">
        <f t="shared" si="3"/>
      </c>
      <c r="E40" s="36">
        <f>ASC('様式 A-1（チーム情報）'!$D$8)</f>
      </c>
      <c r="F40" s="36"/>
      <c r="G40" s="29">
        <f>LEFT('様式 A-1（チーム情報）'!$AG$7,1)</f>
      </c>
      <c r="H40" s="72" t="s">
        <v>233</v>
      </c>
      <c r="I40" s="50"/>
      <c r="J40" s="51"/>
      <c r="K40" s="50"/>
      <c r="L40" s="51"/>
      <c r="M40" s="26" t="s">
        <v>48</v>
      </c>
      <c r="N40" s="28"/>
      <c r="O40" s="167"/>
      <c r="P40" s="26"/>
      <c r="Q40" s="26"/>
      <c r="R40" s="26"/>
      <c r="S40" s="26"/>
      <c r="T40" s="37"/>
      <c r="U40" s="26"/>
      <c r="V40" s="26"/>
      <c r="W40" s="27"/>
      <c r="X40" s="29">
        <f>IF(W40="","",DATEDIF(W40,'様式 A-1（チーム情報）'!$G$2,"Y"))</f>
      </c>
      <c r="Y40" s="29"/>
      <c r="Z40" s="29"/>
      <c r="AA40" s="27"/>
      <c r="AB40" s="26"/>
      <c r="AC40" s="176"/>
      <c r="AD40" s="207"/>
      <c r="AE40" s="207"/>
      <c r="AF40" s="207"/>
      <c r="AG40" s="207"/>
      <c r="AH40" s="207"/>
      <c r="AI40" s="207"/>
      <c r="AJ40" s="207"/>
      <c r="AK40" s="96">
        <f t="shared" si="4"/>
        <v>0</v>
      </c>
      <c r="AL40" s="74">
        <f t="shared" si="0"/>
        <v>0</v>
      </c>
      <c r="AM40" s="74">
        <f t="shared" si="1"/>
        <v>0</v>
      </c>
    </row>
    <row r="41" spans="1:39" ht="24" customHeight="1">
      <c r="A41" s="29">
        <f>IF('様式 WA-1（集計作業用）'!$A$6="","",'様式 WA-1（集計作業用）'!$A$6)</f>
      </c>
      <c r="B41" s="72"/>
      <c r="C41" s="73">
        <f t="shared" si="2"/>
      </c>
      <c r="D41" s="73">
        <f t="shared" si="3"/>
      </c>
      <c r="E41" s="36">
        <f>ASC('様式 A-1（チーム情報）'!$D$8)</f>
      </c>
      <c r="F41" s="36"/>
      <c r="G41" s="29">
        <f>LEFT('様式 A-1（チーム情報）'!$AG$7,1)</f>
      </c>
      <c r="H41" s="72" t="s">
        <v>234</v>
      </c>
      <c r="I41" s="50"/>
      <c r="J41" s="51"/>
      <c r="K41" s="50"/>
      <c r="L41" s="51"/>
      <c r="M41" s="26" t="s">
        <v>48</v>
      </c>
      <c r="N41" s="28"/>
      <c r="O41" s="167"/>
      <c r="P41" s="26"/>
      <c r="Q41" s="26"/>
      <c r="R41" s="26"/>
      <c r="S41" s="26"/>
      <c r="T41" s="37"/>
      <c r="U41" s="26"/>
      <c r="V41" s="26"/>
      <c r="W41" s="27"/>
      <c r="X41" s="29">
        <f>IF(W41="","",DATEDIF(W41,'様式 A-1（チーム情報）'!$G$2,"Y"))</f>
      </c>
      <c r="Y41" s="29"/>
      <c r="Z41" s="29"/>
      <c r="AA41" s="27"/>
      <c r="AB41" s="26"/>
      <c r="AC41" s="176"/>
      <c r="AD41" s="207"/>
      <c r="AE41" s="207"/>
      <c r="AF41" s="207"/>
      <c r="AG41" s="207"/>
      <c r="AH41" s="207"/>
      <c r="AI41" s="207"/>
      <c r="AJ41" s="207"/>
      <c r="AK41" s="96">
        <f t="shared" si="4"/>
        <v>0</v>
      </c>
      <c r="AL41" s="74">
        <f t="shared" si="0"/>
        <v>0</v>
      </c>
      <c r="AM41" s="74">
        <f t="shared" si="1"/>
        <v>0</v>
      </c>
    </row>
    <row r="42" spans="1:39" ht="24" customHeight="1">
      <c r="A42" s="29">
        <f>IF('様式 WA-1（集計作業用）'!$A$6="","",'様式 WA-1（集計作業用）'!$A$6)</f>
      </c>
      <c r="B42" s="72"/>
      <c r="C42" s="73">
        <f t="shared" si="2"/>
      </c>
      <c r="D42" s="73">
        <f t="shared" si="3"/>
      </c>
      <c r="E42" s="36">
        <f>ASC('様式 A-1（チーム情報）'!$D$8)</f>
      </c>
      <c r="F42" s="36"/>
      <c r="G42" s="29">
        <f>LEFT('様式 A-1（チーム情報）'!$AG$7,1)</f>
      </c>
      <c r="H42" s="72" t="s">
        <v>235</v>
      </c>
      <c r="I42" s="50"/>
      <c r="J42" s="51"/>
      <c r="K42" s="50"/>
      <c r="L42" s="51"/>
      <c r="M42" s="26" t="s">
        <v>48</v>
      </c>
      <c r="N42" s="28"/>
      <c r="O42" s="167"/>
      <c r="P42" s="26"/>
      <c r="Q42" s="26"/>
      <c r="R42" s="26"/>
      <c r="S42" s="26"/>
      <c r="T42" s="37"/>
      <c r="U42" s="26"/>
      <c r="V42" s="26"/>
      <c r="W42" s="27"/>
      <c r="X42" s="29">
        <f>IF(W42="","",DATEDIF(W42,'様式 A-1（チーム情報）'!$G$2,"Y"))</f>
      </c>
      <c r="Y42" s="29"/>
      <c r="Z42" s="29"/>
      <c r="AA42" s="27"/>
      <c r="AB42" s="26"/>
      <c r="AC42" s="176"/>
      <c r="AD42" s="207"/>
      <c r="AE42" s="207"/>
      <c r="AF42" s="207"/>
      <c r="AG42" s="207"/>
      <c r="AH42" s="207"/>
      <c r="AI42" s="207"/>
      <c r="AJ42" s="207"/>
      <c r="AK42" s="96">
        <f t="shared" si="4"/>
        <v>0</v>
      </c>
      <c r="AL42" s="74">
        <f t="shared" si="0"/>
        <v>0</v>
      </c>
      <c r="AM42" s="74">
        <f t="shared" si="1"/>
        <v>0</v>
      </c>
    </row>
    <row r="43" spans="1:39" ht="24" customHeight="1">
      <c r="A43" s="29">
        <f>IF('様式 WA-1（集計作業用）'!$A$6="","",'様式 WA-1（集計作業用）'!$A$6)</f>
      </c>
      <c r="B43" s="72"/>
      <c r="C43" s="73">
        <f t="shared" si="2"/>
      </c>
      <c r="D43" s="73">
        <f t="shared" si="3"/>
      </c>
      <c r="E43" s="36">
        <f>ASC('様式 A-1（チーム情報）'!$D$8)</f>
      </c>
      <c r="F43" s="36"/>
      <c r="G43" s="29">
        <f>LEFT('様式 A-1（チーム情報）'!$AG$7,1)</f>
      </c>
      <c r="H43" s="72" t="s">
        <v>236</v>
      </c>
      <c r="I43" s="50"/>
      <c r="J43" s="51"/>
      <c r="K43" s="50"/>
      <c r="L43" s="51"/>
      <c r="M43" s="26" t="s">
        <v>48</v>
      </c>
      <c r="N43" s="28"/>
      <c r="O43" s="167"/>
      <c r="P43" s="26"/>
      <c r="Q43" s="26"/>
      <c r="R43" s="26"/>
      <c r="S43" s="26"/>
      <c r="T43" s="37"/>
      <c r="U43" s="26"/>
      <c r="V43" s="26"/>
      <c r="W43" s="27"/>
      <c r="X43" s="29">
        <f>IF(W43="","",DATEDIF(W43,'様式 A-1（チーム情報）'!$G$2,"Y"))</f>
      </c>
      <c r="Y43" s="29"/>
      <c r="Z43" s="29"/>
      <c r="AA43" s="27"/>
      <c r="AB43" s="26"/>
      <c r="AC43" s="176"/>
      <c r="AD43" s="207"/>
      <c r="AE43" s="207"/>
      <c r="AF43" s="207"/>
      <c r="AG43" s="207"/>
      <c r="AH43" s="207"/>
      <c r="AI43" s="207"/>
      <c r="AJ43" s="207"/>
      <c r="AK43" s="96">
        <f t="shared" si="4"/>
        <v>0</v>
      </c>
      <c r="AL43" s="74">
        <f t="shared" si="0"/>
        <v>0</v>
      </c>
      <c r="AM43" s="74">
        <f t="shared" si="1"/>
        <v>0</v>
      </c>
    </row>
    <row r="44" spans="1:39" ht="24" customHeight="1">
      <c r="A44" s="29">
        <f>IF('様式 WA-1（集計作業用）'!$A$6="","",'様式 WA-1（集計作業用）'!$A$6)</f>
      </c>
      <c r="B44" s="72"/>
      <c r="C44" s="73">
        <f t="shared" si="2"/>
      </c>
      <c r="D44" s="73">
        <f t="shared" si="3"/>
      </c>
      <c r="E44" s="36">
        <f>ASC('様式 A-1（チーム情報）'!$D$8)</f>
      </c>
      <c r="F44" s="36"/>
      <c r="G44" s="29">
        <f>LEFT('様式 A-1（チーム情報）'!$AG$7,1)</f>
      </c>
      <c r="H44" s="72" t="s">
        <v>237</v>
      </c>
      <c r="I44" s="50"/>
      <c r="J44" s="51"/>
      <c r="K44" s="50"/>
      <c r="L44" s="51"/>
      <c r="M44" s="26" t="s">
        <v>48</v>
      </c>
      <c r="N44" s="28"/>
      <c r="O44" s="167"/>
      <c r="P44" s="26"/>
      <c r="Q44" s="26"/>
      <c r="R44" s="26"/>
      <c r="S44" s="26"/>
      <c r="T44" s="37"/>
      <c r="U44" s="26"/>
      <c r="V44" s="26"/>
      <c r="W44" s="27"/>
      <c r="X44" s="29">
        <f>IF(W44="","",DATEDIF(W44,'様式 A-1（チーム情報）'!$G$2,"Y"))</f>
      </c>
      <c r="Y44" s="29"/>
      <c r="Z44" s="29"/>
      <c r="AA44" s="27"/>
      <c r="AB44" s="26"/>
      <c r="AC44" s="176"/>
      <c r="AD44" s="207"/>
      <c r="AE44" s="207"/>
      <c r="AF44" s="207"/>
      <c r="AG44" s="207"/>
      <c r="AH44" s="207"/>
      <c r="AI44" s="207"/>
      <c r="AJ44" s="207"/>
      <c r="AK44" s="96">
        <f t="shared" si="4"/>
        <v>0</v>
      </c>
      <c r="AL44" s="74">
        <f t="shared" si="0"/>
        <v>0</v>
      </c>
      <c r="AM44" s="74">
        <f t="shared" si="1"/>
        <v>0</v>
      </c>
    </row>
    <row r="45" spans="1:39" ht="24" customHeight="1">
      <c r="A45" s="29">
        <f>IF('様式 WA-1（集計作業用）'!$A$6="","",'様式 WA-1（集計作業用）'!$A$6)</f>
      </c>
      <c r="B45" s="72"/>
      <c r="C45" s="73">
        <f t="shared" si="2"/>
      </c>
      <c r="D45" s="73">
        <f t="shared" si="3"/>
      </c>
      <c r="E45" s="36">
        <f>ASC('様式 A-1（チーム情報）'!$D$8)</f>
      </c>
      <c r="F45" s="36"/>
      <c r="G45" s="29">
        <f>LEFT('様式 A-1（チーム情報）'!$AG$7,1)</f>
      </c>
      <c r="H45" s="72" t="s">
        <v>238</v>
      </c>
      <c r="I45" s="50"/>
      <c r="J45" s="51"/>
      <c r="K45" s="50"/>
      <c r="L45" s="51"/>
      <c r="M45" s="26" t="s">
        <v>48</v>
      </c>
      <c r="N45" s="28"/>
      <c r="O45" s="167"/>
      <c r="P45" s="26"/>
      <c r="Q45" s="26"/>
      <c r="R45" s="26"/>
      <c r="S45" s="26"/>
      <c r="T45" s="37"/>
      <c r="U45" s="26"/>
      <c r="V45" s="26"/>
      <c r="W45" s="27"/>
      <c r="X45" s="29">
        <f>IF(W45="","",DATEDIF(W45,'様式 A-1（チーム情報）'!$G$2,"Y"))</f>
      </c>
      <c r="Y45" s="29"/>
      <c r="Z45" s="29"/>
      <c r="AA45" s="27"/>
      <c r="AB45" s="26"/>
      <c r="AC45" s="176"/>
      <c r="AD45" s="207"/>
      <c r="AE45" s="207"/>
      <c r="AF45" s="207"/>
      <c r="AG45" s="207"/>
      <c r="AH45" s="207"/>
      <c r="AI45" s="207"/>
      <c r="AJ45" s="207"/>
      <c r="AK45" s="96">
        <f t="shared" si="4"/>
        <v>0</v>
      </c>
      <c r="AL45" s="74">
        <f t="shared" si="0"/>
        <v>0</v>
      </c>
      <c r="AM45" s="74">
        <f t="shared" si="1"/>
        <v>0</v>
      </c>
    </row>
    <row r="46" spans="1:39" ht="24" customHeight="1">
      <c r="A46" s="29">
        <f>IF('様式 WA-1（集計作業用）'!$A$6="","",'様式 WA-1（集計作業用）'!$A$6)</f>
      </c>
      <c r="B46" s="72"/>
      <c r="C46" s="73">
        <f t="shared" si="2"/>
      </c>
      <c r="D46" s="73">
        <f t="shared" si="3"/>
      </c>
      <c r="E46" s="36">
        <f>ASC('様式 A-1（チーム情報）'!$D$8)</f>
      </c>
      <c r="F46" s="36"/>
      <c r="G46" s="29">
        <f>LEFT('様式 A-1（チーム情報）'!$AG$7,1)</f>
      </c>
      <c r="H46" s="72" t="s">
        <v>239</v>
      </c>
      <c r="I46" s="50"/>
      <c r="J46" s="51"/>
      <c r="K46" s="50"/>
      <c r="L46" s="51"/>
      <c r="M46" s="26" t="s">
        <v>48</v>
      </c>
      <c r="N46" s="28"/>
      <c r="O46" s="167"/>
      <c r="P46" s="26"/>
      <c r="Q46" s="26"/>
      <c r="R46" s="26"/>
      <c r="S46" s="26"/>
      <c r="T46" s="37"/>
      <c r="U46" s="26"/>
      <c r="V46" s="26"/>
      <c r="W46" s="27"/>
      <c r="X46" s="29">
        <f>IF(W46="","",DATEDIF(W46,'様式 A-1（チーム情報）'!$G$2,"Y"))</f>
      </c>
      <c r="Y46" s="29"/>
      <c r="Z46" s="29"/>
      <c r="AA46" s="27"/>
      <c r="AB46" s="26"/>
      <c r="AC46" s="176"/>
      <c r="AD46" s="207"/>
      <c r="AE46" s="207"/>
      <c r="AF46" s="207"/>
      <c r="AG46" s="207"/>
      <c r="AH46" s="207"/>
      <c r="AI46" s="207"/>
      <c r="AJ46" s="207"/>
      <c r="AK46" s="96">
        <f t="shared" si="4"/>
        <v>0</v>
      </c>
      <c r="AL46" s="74">
        <f t="shared" si="0"/>
        <v>0</v>
      </c>
      <c r="AM46" s="74">
        <f t="shared" si="1"/>
        <v>0</v>
      </c>
    </row>
    <row r="47" spans="1:39" ht="24" customHeight="1">
      <c r="A47" s="29">
        <f>IF('様式 WA-1（集計作業用）'!$A$6="","",'様式 WA-1（集計作業用）'!$A$6)</f>
      </c>
      <c r="B47" s="72"/>
      <c r="C47" s="73">
        <f t="shared" si="2"/>
      </c>
      <c r="D47" s="73">
        <f t="shared" si="3"/>
      </c>
      <c r="E47" s="36">
        <f>ASC('様式 A-1（チーム情報）'!$D$8)</f>
      </c>
      <c r="F47" s="36"/>
      <c r="G47" s="29">
        <f>LEFT('様式 A-1（チーム情報）'!$AG$7,1)</f>
      </c>
      <c r="H47" s="72" t="s">
        <v>240</v>
      </c>
      <c r="I47" s="50"/>
      <c r="J47" s="51"/>
      <c r="K47" s="50"/>
      <c r="L47" s="51"/>
      <c r="M47" s="26" t="s">
        <v>48</v>
      </c>
      <c r="N47" s="28"/>
      <c r="O47" s="167"/>
      <c r="P47" s="26"/>
      <c r="Q47" s="26"/>
      <c r="R47" s="26"/>
      <c r="S47" s="26"/>
      <c r="T47" s="37"/>
      <c r="U47" s="26"/>
      <c r="V47" s="26"/>
      <c r="W47" s="27"/>
      <c r="X47" s="29">
        <f>IF(W47="","",DATEDIF(W47,'様式 A-1（チーム情報）'!$G$2,"Y"))</f>
      </c>
      <c r="Y47" s="29"/>
      <c r="Z47" s="29"/>
      <c r="AA47" s="27"/>
      <c r="AB47" s="26"/>
      <c r="AC47" s="176"/>
      <c r="AD47" s="207"/>
      <c r="AE47" s="207"/>
      <c r="AF47" s="207"/>
      <c r="AG47" s="207"/>
      <c r="AH47" s="207"/>
      <c r="AI47" s="207"/>
      <c r="AJ47" s="207"/>
      <c r="AK47" s="96">
        <f t="shared" si="4"/>
        <v>0</v>
      </c>
      <c r="AL47" s="74">
        <f t="shared" si="0"/>
        <v>0</v>
      </c>
      <c r="AM47" s="74">
        <f t="shared" si="1"/>
        <v>0</v>
      </c>
    </row>
    <row r="48" spans="1:39" ht="24" customHeight="1">
      <c r="A48" s="29">
        <f>IF('様式 WA-1（集計作業用）'!$A$6="","",'様式 WA-1（集計作業用）'!$A$6)</f>
      </c>
      <c r="B48" s="72"/>
      <c r="C48" s="73">
        <f t="shared" si="2"/>
      </c>
      <c r="D48" s="73">
        <f t="shared" si="3"/>
      </c>
      <c r="E48" s="36">
        <f>ASC('様式 A-1（チーム情報）'!$D$8)</f>
      </c>
      <c r="F48" s="36"/>
      <c r="G48" s="29">
        <f>LEFT('様式 A-1（チーム情報）'!$AG$7,1)</f>
      </c>
      <c r="H48" s="72" t="s">
        <v>241</v>
      </c>
      <c r="I48" s="50"/>
      <c r="J48" s="51"/>
      <c r="K48" s="50"/>
      <c r="L48" s="51"/>
      <c r="M48" s="26" t="s">
        <v>48</v>
      </c>
      <c r="N48" s="28"/>
      <c r="O48" s="167"/>
      <c r="P48" s="26"/>
      <c r="Q48" s="26"/>
      <c r="R48" s="26"/>
      <c r="S48" s="26"/>
      <c r="T48" s="37"/>
      <c r="U48" s="26"/>
      <c r="V48" s="26"/>
      <c r="W48" s="27"/>
      <c r="X48" s="29">
        <f>IF(W48="","",DATEDIF(W48,'様式 A-1（チーム情報）'!$G$2,"Y"))</f>
      </c>
      <c r="Y48" s="29"/>
      <c r="Z48" s="29"/>
      <c r="AA48" s="27"/>
      <c r="AB48" s="26"/>
      <c r="AC48" s="176"/>
      <c r="AD48" s="207"/>
      <c r="AE48" s="207"/>
      <c r="AF48" s="207"/>
      <c r="AG48" s="207"/>
      <c r="AH48" s="207"/>
      <c r="AI48" s="207"/>
      <c r="AJ48" s="207"/>
      <c r="AK48" s="96">
        <f t="shared" si="4"/>
        <v>0</v>
      </c>
      <c r="AL48" s="74">
        <f t="shared" si="0"/>
        <v>0</v>
      </c>
      <c r="AM48" s="74">
        <f t="shared" si="1"/>
        <v>0</v>
      </c>
    </row>
    <row r="49" spans="1:39" ht="24" customHeight="1">
      <c r="A49" s="29">
        <f>IF('様式 WA-1（集計作業用）'!$A$6="","",'様式 WA-1（集計作業用）'!$A$6)</f>
      </c>
      <c r="B49" s="72"/>
      <c r="C49" s="73">
        <f t="shared" si="2"/>
      </c>
      <c r="D49" s="73">
        <f t="shared" si="3"/>
      </c>
      <c r="E49" s="36">
        <f>ASC('様式 A-1（チーム情報）'!$D$8)</f>
      </c>
      <c r="F49" s="36"/>
      <c r="G49" s="29">
        <f>LEFT('様式 A-1（チーム情報）'!$AG$7,1)</f>
      </c>
      <c r="H49" s="72" t="s">
        <v>242</v>
      </c>
      <c r="I49" s="50"/>
      <c r="J49" s="51"/>
      <c r="K49" s="50"/>
      <c r="L49" s="51"/>
      <c r="M49" s="26" t="s">
        <v>48</v>
      </c>
      <c r="N49" s="28"/>
      <c r="O49" s="167"/>
      <c r="P49" s="26"/>
      <c r="Q49" s="26"/>
      <c r="R49" s="26"/>
      <c r="S49" s="26"/>
      <c r="T49" s="37"/>
      <c r="U49" s="26"/>
      <c r="V49" s="26"/>
      <c r="W49" s="27"/>
      <c r="X49" s="29">
        <f>IF(W49="","",DATEDIF(W49,'様式 A-1（チーム情報）'!$G$2,"Y"))</f>
      </c>
      <c r="Y49" s="29"/>
      <c r="Z49" s="29"/>
      <c r="AA49" s="27"/>
      <c r="AB49" s="26"/>
      <c r="AC49" s="176"/>
      <c r="AD49" s="207"/>
      <c r="AE49" s="207"/>
      <c r="AF49" s="207"/>
      <c r="AG49" s="207"/>
      <c r="AH49" s="207"/>
      <c r="AI49" s="207"/>
      <c r="AJ49" s="207"/>
      <c r="AK49" s="96">
        <f t="shared" si="4"/>
        <v>0</v>
      </c>
      <c r="AL49" s="74">
        <f t="shared" si="0"/>
        <v>0</v>
      </c>
      <c r="AM49" s="74">
        <f t="shared" si="1"/>
        <v>0</v>
      </c>
    </row>
    <row r="50" spans="1:39" ht="24" customHeight="1">
      <c r="A50" s="29">
        <f>IF('様式 WA-1（集計作業用）'!$A$6="","",'様式 WA-1（集計作業用）'!$A$6)</f>
      </c>
      <c r="B50" s="72"/>
      <c r="C50" s="73">
        <f t="shared" si="2"/>
      </c>
      <c r="D50" s="73">
        <f t="shared" si="3"/>
      </c>
      <c r="E50" s="36">
        <f>ASC('様式 A-1（チーム情報）'!$D$8)</f>
      </c>
      <c r="F50" s="36"/>
      <c r="G50" s="29">
        <f>LEFT('様式 A-1（チーム情報）'!$AG$7,1)</f>
      </c>
      <c r="H50" s="72" t="s">
        <v>243</v>
      </c>
      <c r="I50" s="50"/>
      <c r="J50" s="51"/>
      <c r="K50" s="50"/>
      <c r="L50" s="51"/>
      <c r="M50" s="26" t="s">
        <v>48</v>
      </c>
      <c r="N50" s="28"/>
      <c r="O50" s="167"/>
      <c r="P50" s="26"/>
      <c r="Q50" s="26"/>
      <c r="R50" s="26"/>
      <c r="S50" s="26"/>
      <c r="T50" s="37"/>
      <c r="U50" s="26"/>
      <c r="V50" s="26"/>
      <c r="W50" s="27"/>
      <c r="X50" s="29">
        <f>IF(W50="","",DATEDIF(W50,'様式 A-1（チーム情報）'!$G$2,"Y"))</f>
      </c>
      <c r="Y50" s="29"/>
      <c r="Z50" s="29"/>
      <c r="AA50" s="27"/>
      <c r="AB50" s="26"/>
      <c r="AC50" s="176"/>
      <c r="AD50" s="207"/>
      <c r="AE50" s="207"/>
      <c r="AF50" s="207"/>
      <c r="AG50" s="207"/>
      <c r="AH50" s="207"/>
      <c r="AI50" s="207"/>
      <c r="AJ50" s="207"/>
      <c r="AK50" s="96">
        <f t="shared" si="4"/>
        <v>0</v>
      </c>
      <c r="AL50" s="74">
        <f t="shared" si="0"/>
        <v>0</v>
      </c>
      <c r="AM50" s="74">
        <f t="shared" si="1"/>
        <v>0</v>
      </c>
    </row>
    <row r="51" spans="1:39" ht="24" customHeight="1">
      <c r="A51" s="29">
        <f>IF('様式 WA-1（集計作業用）'!$A$6="","",'様式 WA-1（集計作業用）'!$A$6)</f>
      </c>
      <c r="B51" s="72"/>
      <c r="C51" s="73">
        <f t="shared" si="2"/>
      </c>
      <c r="D51" s="73">
        <f t="shared" si="3"/>
      </c>
      <c r="E51" s="36">
        <f>ASC('様式 A-1（チーム情報）'!$D$8)</f>
      </c>
      <c r="F51" s="36"/>
      <c r="G51" s="29">
        <f>LEFT('様式 A-1（チーム情報）'!$AG$7,1)</f>
      </c>
      <c r="H51" s="72" t="s">
        <v>244</v>
      </c>
      <c r="I51" s="50"/>
      <c r="J51" s="51"/>
      <c r="K51" s="50"/>
      <c r="L51" s="51"/>
      <c r="M51" s="26" t="s">
        <v>48</v>
      </c>
      <c r="N51" s="28"/>
      <c r="O51" s="167"/>
      <c r="P51" s="26"/>
      <c r="Q51" s="26"/>
      <c r="R51" s="26"/>
      <c r="S51" s="26"/>
      <c r="T51" s="37"/>
      <c r="U51" s="26"/>
      <c r="V51" s="26"/>
      <c r="W51" s="27"/>
      <c r="X51" s="29">
        <f>IF(W51="","",DATEDIF(W51,'様式 A-1（チーム情報）'!$G$2,"Y"))</f>
      </c>
      <c r="Y51" s="29"/>
      <c r="Z51" s="29"/>
      <c r="AA51" s="27"/>
      <c r="AB51" s="26"/>
      <c r="AC51" s="176"/>
      <c r="AD51" s="207"/>
      <c r="AE51" s="207"/>
      <c r="AF51" s="207"/>
      <c r="AG51" s="207"/>
      <c r="AH51" s="207"/>
      <c r="AI51" s="207"/>
      <c r="AJ51" s="207"/>
      <c r="AK51" s="96">
        <f t="shared" si="4"/>
        <v>0</v>
      </c>
      <c r="AL51" s="74">
        <f t="shared" si="0"/>
        <v>0</v>
      </c>
      <c r="AM51" s="74">
        <f t="shared" si="1"/>
        <v>0</v>
      </c>
    </row>
    <row r="52" spans="1:39" ht="24" customHeight="1">
      <c r="A52" s="29">
        <f>IF('様式 WA-1（集計作業用）'!$A$6="","",'様式 WA-1（集計作業用）'!$A$6)</f>
      </c>
      <c r="B52" s="72"/>
      <c r="C52" s="73">
        <f t="shared" si="2"/>
      </c>
      <c r="D52" s="73">
        <f t="shared" si="3"/>
      </c>
      <c r="E52" s="36">
        <f>ASC('様式 A-1（チーム情報）'!$D$8)</f>
      </c>
      <c r="F52" s="36"/>
      <c r="G52" s="29">
        <f>LEFT('様式 A-1（チーム情報）'!$AG$7,1)</f>
      </c>
      <c r="H52" s="72" t="s">
        <v>245</v>
      </c>
      <c r="I52" s="50"/>
      <c r="J52" s="51"/>
      <c r="K52" s="50"/>
      <c r="L52" s="51"/>
      <c r="M52" s="26" t="s">
        <v>48</v>
      </c>
      <c r="N52" s="28"/>
      <c r="O52" s="167"/>
      <c r="P52" s="26"/>
      <c r="Q52" s="26"/>
      <c r="R52" s="26"/>
      <c r="S52" s="26"/>
      <c r="T52" s="37"/>
      <c r="U52" s="26"/>
      <c r="V52" s="26"/>
      <c r="W52" s="27"/>
      <c r="X52" s="29">
        <f>IF(W52="","",DATEDIF(W52,'様式 A-1（チーム情報）'!$G$2,"Y"))</f>
      </c>
      <c r="Y52" s="29"/>
      <c r="Z52" s="29"/>
      <c r="AA52" s="27"/>
      <c r="AB52" s="26"/>
      <c r="AC52" s="176"/>
      <c r="AD52" s="207"/>
      <c r="AE52" s="207"/>
      <c r="AF52" s="207"/>
      <c r="AG52" s="207"/>
      <c r="AH52" s="207"/>
      <c r="AI52" s="207"/>
      <c r="AJ52" s="207"/>
      <c r="AK52" s="96">
        <f t="shared" si="4"/>
        <v>0</v>
      </c>
      <c r="AL52" s="74">
        <f t="shared" si="0"/>
        <v>0</v>
      </c>
      <c r="AM52" s="74">
        <f t="shared" si="1"/>
        <v>0</v>
      </c>
    </row>
    <row r="53" spans="1:39" ht="24" customHeight="1">
      <c r="A53" s="29">
        <f>IF('様式 WA-1（集計作業用）'!$A$6="","",'様式 WA-1（集計作業用）'!$A$6)</f>
      </c>
      <c r="B53" s="72"/>
      <c r="C53" s="73">
        <f t="shared" si="2"/>
      </c>
      <c r="D53" s="73">
        <f t="shared" si="3"/>
      </c>
      <c r="E53" s="36">
        <f>ASC('様式 A-1（チーム情報）'!$D$8)</f>
      </c>
      <c r="F53" s="36"/>
      <c r="G53" s="29">
        <f>LEFT('様式 A-1（チーム情報）'!$AG$7,1)</f>
      </c>
      <c r="H53" s="72" t="s">
        <v>246</v>
      </c>
      <c r="I53" s="50"/>
      <c r="J53" s="51"/>
      <c r="K53" s="50"/>
      <c r="L53" s="51"/>
      <c r="M53" s="26" t="s">
        <v>48</v>
      </c>
      <c r="N53" s="28"/>
      <c r="O53" s="167"/>
      <c r="P53" s="26"/>
      <c r="Q53" s="26"/>
      <c r="R53" s="26"/>
      <c r="S53" s="26"/>
      <c r="T53" s="37"/>
      <c r="U53" s="26"/>
      <c r="V53" s="26"/>
      <c r="W53" s="27"/>
      <c r="X53" s="29">
        <f>IF(W53="","",DATEDIF(W53,'様式 A-1（チーム情報）'!$G$2,"Y"))</f>
      </c>
      <c r="Y53" s="29"/>
      <c r="Z53" s="29"/>
      <c r="AA53" s="27"/>
      <c r="AB53" s="26"/>
      <c r="AC53" s="176"/>
      <c r="AD53" s="207"/>
      <c r="AE53" s="207"/>
      <c r="AF53" s="207"/>
      <c r="AG53" s="207"/>
      <c r="AH53" s="207"/>
      <c r="AI53" s="207"/>
      <c r="AJ53" s="207"/>
      <c r="AK53" s="96">
        <f t="shared" si="4"/>
        <v>0</v>
      </c>
      <c r="AL53" s="74">
        <f t="shared" si="0"/>
        <v>0</v>
      </c>
      <c r="AM53" s="74">
        <f t="shared" si="1"/>
        <v>0</v>
      </c>
    </row>
    <row r="54" spans="1:39" ht="24" customHeight="1">
      <c r="A54" s="29">
        <f>IF('様式 WA-1（集計作業用）'!$A$6="","",'様式 WA-1（集計作業用）'!$A$6)</f>
      </c>
      <c r="B54" s="72"/>
      <c r="C54" s="73">
        <f t="shared" si="2"/>
      </c>
      <c r="D54" s="73">
        <f t="shared" si="3"/>
      </c>
      <c r="E54" s="36">
        <f>ASC('様式 A-1（チーム情報）'!$D$8)</f>
      </c>
      <c r="F54" s="36"/>
      <c r="G54" s="29">
        <f>LEFT('様式 A-1（チーム情報）'!$AG$7,1)</f>
      </c>
      <c r="H54" s="72" t="s">
        <v>247</v>
      </c>
      <c r="I54" s="50"/>
      <c r="J54" s="51"/>
      <c r="K54" s="50"/>
      <c r="L54" s="51"/>
      <c r="M54" s="26" t="s">
        <v>48</v>
      </c>
      <c r="N54" s="28"/>
      <c r="O54" s="167"/>
      <c r="P54" s="26"/>
      <c r="Q54" s="26"/>
      <c r="R54" s="26"/>
      <c r="S54" s="26"/>
      <c r="T54" s="37"/>
      <c r="U54" s="26"/>
      <c r="V54" s="26"/>
      <c r="W54" s="27"/>
      <c r="X54" s="29">
        <f>IF(W54="","",DATEDIF(W54,'様式 A-1（チーム情報）'!$G$2,"Y"))</f>
      </c>
      <c r="Y54" s="29"/>
      <c r="Z54" s="29"/>
      <c r="AA54" s="27"/>
      <c r="AB54" s="26"/>
      <c r="AC54" s="176"/>
      <c r="AD54" s="207"/>
      <c r="AE54" s="207"/>
      <c r="AF54" s="207"/>
      <c r="AG54" s="207"/>
      <c r="AH54" s="207"/>
      <c r="AI54" s="207"/>
      <c r="AJ54" s="207"/>
      <c r="AK54" s="96">
        <f t="shared" si="4"/>
        <v>0</v>
      </c>
      <c r="AL54" s="74">
        <f t="shared" si="0"/>
        <v>0</v>
      </c>
      <c r="AM54" s="74">
        <f t="shared" si="1"/>
        <v>0</v>
      </c>
    </row>
    <row r="55" spans="1:39" ht="24" customHeight="1">
      <c r="A55" s="29">
        <f>IF('様式 WA-1（集計作業用）'!$A$6="","",'様式 WA-1（集計作業用）'!$A$6)</f>
      </c>
      <c r="B55" s="72"/>
      <c r="C55" s="73">
        <f t="shared" si="2"/>
      </c>
      <c r="D55" s="73">
        <f t="shared" si="3"/>
      </c>
      <c r="E55" s="36">
        <f>ASC('様式 A-1（チーム情報）'!$D$8)</f>
      </c>
      <c r="F55" s="36"/>
      <c r="G55" s="29">
        <f>LEFT('様式 A-1（チーム情報）'!$AG$7,1)</f>
      </c>
      <c r="H55" s="72" t="s">
        <v>248</v>
      </c>
      <c r="I55" s="50"/>
      <c r="J55" s="51"/>
      <c r="K55" s="50"/>
      <c r="L55" s="51"/>
      <c r="M55" s="26" t="s">
        <v>48</v>
      </c>
      <c r="N55" s="28"/>
      <c r="O55" s="167"/>
      <c r="P55" s="26"/>
      <c r="Q55" s="26"/>
      <c r="R55" s="26"/>
      <c r="S55" s="26"/>
      <c r="T55" s="37"/>
      <c r="U55" s="26"/>
      <c r="V55" s="26"/>
      <c r="W55" s="27"/>
      <c r="X55" s="29">
        <f>IF(W55="","",DATEDIF(W55,'様式 A-1（チーム情報）'!$G$2,"Y"))</f>
      </c>
      <c r="Y55" s="29"/>
      <c r="Z55" s="29"/>
      <c r="AA55" s="27"/>
      <c r="AB55" s="26"/>
      <c r="AC55" s="176"/>
      <c r="AD55" s="207"/>
      <c r="AE55" s="207"/>
      <c r="AF55" s="207"/>
      <c r="AG55" s="207"/>
      <c r="AH55" s="207"/>
      <c r="AI55" s="207"/>
      <c r="AJ55" s="207"/>
      <c r="AK55" s="96">
        <f t="shared" si="4"/>
        <v>0</v>
      </c>
      <c r="AL55" s="74">
        <f t="shared" si="0"/>
        <v>0</v>
      </c>
      <c r="AM55" s="74">
        <f t="shared" si="1"/>
        <v>0</v>
      </c>
    </row>
    <row r="56" spans="1:39" ht="24" customHeight="1">
      <c r="A56" s="29">
        <f>IF('様式 WA-1（集計作業用）'!$A$6="","",'様式 WA-1（集計作業用）'!$A$6)</f>
      </c>
      <c r="B56" s="72"/>
      <c r="C56" s="73">
        <f t="shared" si="2"/>
      </c>
      <c r="D56" s="73">
        <f t="shared" si="3"/>
      </c>
      <c r="E56" s="36">
        <f>ASC('様式 A-1（チーム情報）'!$D$8)</f>
      </c>
      <c r="F56" s="36"/>
      <c r="G56" s="29">
        <f>LEFT('様式 A-1（チーム情報）'!$AG$7,1)</f>
      </c>
      <c r="H56" s="72" t="s">
        <v>249</v>
      </c>
      <c r="I56" s="50"/>
      <c r="J56" s="51"/>
      <c r="K56" s="50"/>
      <c r="L56" s="51"/>
      <c r="M56" s="26" t="s">
        <v>48</v>
      </c>
      <c r="N56" s="28"/>
      <c r="O56" s="167"/>
      <c r="P56" s="26"/>
      <c r="Q56" s="26"/>
      <c r="R56" s="26"/>
      <c r="S56" s="26"/>
      <c r="T56" s="37"/>
      <c r="U56" s="26"/>
      <c r="V56" s="26"/>
      <c r="W56" s="27"/>
      <c r="X56" s="29">
        <f>IF(W56="","",DATEDIF(W56,'様式 A-1（チーム情報）'!$G$2,"Y"))</f>
      </c>
      <c r="Y56" s="29"/>
      <c r="Z56" s="29"/>
      <c r="AA56" s="27"/>
      <c r="AB56" s="26"/>
      <c r="AC56" s="176"/>
      <c r="AD56" s="207"/>
      <c r="AE56" s="207"/>
      <c r="AF56" s="207"/>
      <c r="AG56" s="207"/>
      <c r="AH56" s="207"/>
      <c r="AI56" s="207"/>
      <c r="AJ56" s="207"/>
      <c r="AK56" s="96">
        <f t="shared" si="4"/>
        <v>0</v>
      </c>
      <c r="AL56" s="74">
        <f t="shared" si="0"/>
        <v>0</v>
      </c>
      <c r="AM56" s="74">
        <f t="shared" si="1"/>
        <v>0</v>
      </c>
    </row>
    <row r="57" spans="1:39" ht="24" customHeight="1">
      <c r="A57" s="29">
        <f>IF('様式 WA-1（集計作業用）'!$A$6="","",'様式 WA-1（集計作業用）'!$A$6)</f>
      </c>
      <c r="B57" s="72"/>
      <c r="C57" s="73">
        <f t="shared" si="2"/>
      </c>
      <c r="D57" s="73">
        <f t="shared" si="3"/>
      </c>
      <c r="E57" s="36">
        <f>ASC('様式 A-1（チーム情報）'!$D$8)</f>
      </c>
      <c r="F57" s="36"/>
      <c r="G57" s="29">
        <f>LEFT('様式 A-1（チーム情報）'!$AG$7,1)</f>
      </c>
      <c r="H57" s="72" t="s">
        <v>250</v>
      </c>
      <c r="I57" s="50"/>
      <c r="J57" s="51"/>
      <c r="K57" s="50"/>
      <c r="L57" s="51"/>
      <c r="M57" s="26" t="s">
        <v>48</v>
      </c>
      <c r="N57" s="28"/>
      <c r="O57" s="167"/>
      <c r="P57" s="26"/>
      <c r="Q57" s="26"/>
      <c r="R57" s="26"/>
      <c r="S57" s="26"/>
      <c r="T57" s="37"/>
      <c r="U57" s="26"/>
      <c r="V57" s="26"/>
      <c r="W57" s="27"/>
      <c r="X57" s="29">
        <f>IF(W57="","",DATEDIF(W57,'様式 A-1（チーム情報）'!$G$2,"Y"))</f>
      </c>
      <c r="Y57" s="29"/>
      <c r="Z57" s="29"/>
      <c r="AA57" s="27"/>
      <c r="AB57" s="26"/>
      <c r="AC57" s="176"/>
      <c r="AD57" s="207"/>
      <c r="AE57" s="207"/>
      <c r="AF57" s="207"/>
      <c r="AG57" s="207"/>
      <c r="AH57" s="207"/>
      <c r="AI57" s="207"/>
      <c r="AJ57" s="207"/>
      <c r="AK57" s="96">
        <f t="shared" si="4"/>
        <v>0</v>
      </c>
      <c r="AL57" s="74">
        <f t="shared" si="0"/>
        <v>0</v>
      </c>
      <c r="AM57" s="74">
        <f t="shared" si="1"/>
        <v>0</v>
      </c>
    </row>
    <row r="58" spans="1:39" ht="24" customHeight="1">
      <c r="A58" s="29">
        <f>IF('様式 WA-1（集計作業用）'!$A$6="","",'様式 WA-1（集計作業用）'!$A$6)</f>
      </c>
      <c r="B58" s="72"/>
      <c r="C58" s="73">
        <f t="shared" si="2"/>
      </c>
      <c r="D58" s="73">
        <f t="shared" si="3"/>
      </c>
      <c r="E58" s="36">
        <f>ASC('様式 A-1（チーム情報）'!$D$8)</f>
      </c>
      <c r="F58" s="36"/>
      <c r="G58" s="29">
        <f>LEFT('様式 A-1（チーム情報）'!$AG$7,1)</f>
      </c>
      <c r="H58" s="72" t="s">
        <v>251</v>
      </c>
      <c r="I58" s="50"/>
      <c r="J58" s="51"/>
      <c r="K58" s="50"/>
      <c r="L58" s="51"/>
      <c r="M58" s="26" t="s">
        <v>48</v>
      </c>
      <c r="N58" s="28"/>
      <c r="O58" s="167"/>
      <c r="P58" s="26"/>
      <c r="Q58" s="26"/>
      <c r="R58" s="26"/>
      <c r="S58" s="26"/>
      <c r="T58" s="37"/>
      <c r="U58" s="26"/>
      <c r="V58" s="26"/>
      <c r="W58" s="27"/>
      <c r="X58" s="29">
        <f>IF(W58="","",DATEDIF(W58,'様式 A-1（チーム情報）'!$G$2,"Y"))</f>
      </c>
      <c r="Y58" s="29"/>
      <c r="Z58" s="29"/>
      <c r="AA58" s="27"/>
      <c r="AB58" s="26"/>
      <c r="AC58" s="176"/>
      <c r="AD58" s="207"/>
      <c r="AE58" s="207"/>
      <c r="AF58" s="207"/>
      <c r="AG58" s="207"/>
      <c r="AH58" s="207"/>
      <c r="AI58" s="207"/>
      <c r="AJ58" s="207"/>
      <c r="AK58" s="96">
        <f t="shared" si="4"/>
        <v>0</v>
      </c>
      <c r="AL58" s="74">
        <f t="shared" si="0"/>
        <v>0</v>
      </c>
      <c r="AM58" s="74">
        <f t="shared" si="1"/>
        <v>0</v>
      </c>
    </row>
    <row r="59" spans="1:39" ht="24" customHeight="1">
      <c r="A59" s="29">
        <f>IF('様式 WA-1（集計作業用）'!$A$6="","",'様式 WA-1（集計作業用）'!$A$6)</f>
      </c>
      <c r="B59" s="72"/>
      <c r="C59" s="73">
        <f t="shared" si="2"/>
      </c>
      <c r="D59" s="73">
        <f t="shared" si="3"/>
      </c>
      <c r="E59" s="36">
        <f>ASC('様式 A-1（チーム情報）'!$D$8)</f>
      </c>
      <c r="F59" s="36"/>
      <c r="G59" s="29">
        <f>LEFT('様式 A-1（チーム情報）'!$AG$7,1)</f>
      </c>
      <c r="H59" s="72" t="s">
        <v>252</v>
      </c>
      <c r="I59" s="50"/>
      <c r="J59" s="51"/>
      <c r="K59" s="50"/>
      <c r="L59" s="51"/>
      <c r="M59" s="26" t="s">
        <v>48</v>
      </c>
      <c r="N59" s="28"/>
      <c r="O59" s="167"/>
      <c r="P59" s="26"/>
      <c r="Q59" s="26"/>
      <c r="R59" s="26"/>
      <c r="S59" s="26"/>
      <c r="T59" s="37"/>
      <c r="U59" s="26"/>
      <c r="V59" s="26"/>
      <c r="W59" s="27"/>
      <c r="X59" s="29">
        <f>IF(W59="","",DATEDIF(W59,'様式 A-1（チーム情報）'!$G$2,"Y"))</f>
      </c>
      <c r="Y59" s="29"/>
      <c r="Z59" s="29"/>
      <c r="AA59" s="27"/>
      <c r="AB59" s="26"/>
      <c r="AC59" s="176"/>
      <c r="AD59" s="207"/>
      <c r="AE59" s="207"/>
      <c r="AF59" s="207"/>
      <c r="AG59" s="207"/>
      <c r="AH59" s="207"/>
      <c r="AI59" s="207"/>
      <c r="AJ59" s="207"/>
      <c r="AK59" s="96">
        <f t="shared" si="4"/>
        <v>0</v>
      </c>
      <c r="AL59" s="74">
        <f t="shared" si="0"/>
        <v>0</v>
      </c>
      <c r="AM59" s="74">
        <f t="shared" si="1"/>
        <v>0</v>
      </c>
    </row>
    <row r="60" spans="1:39" ht="24" customHeight="1">
      <c r="A60" s="29">
        <f>IF('様式 WA-1（集計作業用）'!$A$6="","",'様式 WA-1（集計作業用）'!$A$6)</f>
      </c>
      <c r="B60" s="72"/>
      <c r="C60" s="73">
        <f t="shared" si="2"/>
      </c>
      <c r="D60" s="73">
        <f t="shared" si="3"/>
      </c>
      <c r="E60" s="36">
        <f>ASC('様式 A-1（チーム情報）'!$D$8)</f>
      </c>
      <c r="F60" s="36"/>
      <c r="G60" s="29">
        <f>LEFT('様式 A-1（チーム情報）'!$AG$7,1)</f>
      </c>
      <c r="H60" s="72" t="s">
        <v>253</v>
      </c>
      <c r="I60" s="50"/>
      <c r="J60" s="51"/>
      <c r="K60" s="50"/>
      <c r="L60" s="51"/>
      <c r="M60" s="26" t="s">
        <v>48</v>
      </c>
      <c r="N60" s="28"/>
      <c r="O60" s="167"/>
      <c r="P60" s="26"/>
      <c r="Q60" s="26"/>
      <c r="R60" s="26"/>
      <c r="S60" s="26"/>
      <c r="T60" s="37"/>
      <c r="U60" s="26"/>
      <c r="V60" s="26"/>
      <c r="W60" s="27"/>
      <c r="X60" s="29">
        <f>IF(W60="","",DATEDIF(W60,'様式 A-1（チーム情報）'!$G$2,"Y"))</f>
      </c>
      <c r="Y60" s="29"/>
      <c r="Z60" s="29"/>
      <c r="AA60" s="27"/>
      <c r="AB60" s="26"/>
      <c r="AC60" s="176"/>
      <c r="AD60" s="207"/>
      <c r="AE60" s="207"/>
      <c r="AF60" s="207"/>
      <c r="AG60" s="207"/>
      <c r="AH60" s="207"/>
      <c r="AI60" s="207"/>
      <c r="AJ60" s="207"/>
      <c r="AK60" s="96">
        <f t="shared" si="4"/>
        <v>0</v>
      </c>
      <c r="AL60" s="74">
        <f t="shared" si="0"/>
        <v>0</v>
      </c>
      <c r="AM60" s="74">
        <f t="shared" si="1"/>
        <v>0</v>
      </c>
    </row>
    <row r="61" spans="1:39" ht="24" customHeight="1">
      <c r="A61" s="29">
        <f>IF('様式 WA-1（集計作業用）'!$A$6="","",'様式 WA-1（集計作業用）'!$A$6)</f>
      </c>
      <c r="B61" s="72"/>
      <c r="C61" s="73">
        <f t="shared" si="2"/>
      </c>
      <c r="D61" s="73">
        <f t="shared" si="3"/>
      </c>
      <c r="E61" s="36">
        <f>ASC('様式 A-1（チーム情報）'!$D$8)</f>
      </c>
      <c r="F61" s="36"/>
      <c r="G61" s="29">
        <f>LEFT('様式 A-1（チーム情報）'!$AG$7,1)</f>
      </c>
      <c r="H61" s="72" t="s">
        <v>254</v>
      </c>
      <c r="I61" s="50"/>
      <c r="J61" s="51"/>
      <c r="K61" s="50"/>
      <c r="L61" s="51"/>
      <c r="M61" s="26" t="s">
        <v>48</v>
      </c>
      <c r="N61" s="28"/>
      <c r="O61" s="167"/>
      <c r="P61" s="26"/>
      <c r="Q61" s="26"/>
      <c r="R61" s="26"/>
      <c r="S61" s="26"/>
      <c r="T61" s="37"/>
      <c r="U61" s="26"/>
      <c r="V61" s="26"/>
      <c r="W61" s="27"/>
      <c r="X61" s="29">
        <f>IF(W61="","",DATEDIF(W61,'様式 A-1（チーム情報）'!$G$2,"Y"))</f>
      </c>
      <c r="Y61" s="29"/>
      <c r="Z61" s="29"/>
      <c r="AA61" s="27"/>
      <c r="AB61" s="26"/>
      <c r="AC61" s="176"/>
      <c r="AD61" s="207"/>
      <c r="AE61" s="207"/>
      <c r="AF61" s="207"/>
      <c r="AG61" s="207"/>
      <c r="AH61" s="207"/>
      <c r="AI61" s="207"/>
      <c r="AJ61" s="207"/>
      <c r="AK61" s="96">
        <f t="shared" si="4"/>
        <v>0</v>
      </c>
      <c r="AL61" s="74">
        <f t="shared" si="0"/>
        <v>0</v>
      </c>
      <c r="AM61" s="74">
        <f t="shared" si="1"/>
        <v>0</v>
      </c>
    </row>
    <row r="62" spans="1:39" ht="24" customHeight="1">
      <c r="A62" s="29">
        <f>IF('様式 WA-1（集計作業用）'!$A$6="","",'様式 WA-1（集計作業用）'!$A$6)</f>
      </c>
      <c r="B62" s="72"/>
      <c r="C62" s="73">
        <f t="shared" si="2"/>
      </c>
      <c r="D62" s="73">
        <f t="shared" si="3"/>
      </c>
      <c r="E62" s="36">
        <f>ASC('様式 A-1（チーム情報）'!$D$8)</f>
      </c>
      <c r="F62" s="36"/>
      <c r="G62" s="29">
        <f>LEFT('様式 A-1（チーム情報）'!$AG$7,1)</f>
      </c>
      <c r="H62" s="72" t="s">
        <v>255</v>
      </c>
      <c r="I62" s="50"/>
      <c r="J62" s="51"/>
      <c r="K62" s="50"/>
      <c r="L62" s="51"/>
      <c r="M62" s="26" t="s">
        <v>48</v>
      </c>
      <c r="N62" s="28"/>
      <c r="O62" s="167"/>
      <c r="P62" s="26"/>
      <c r="Q62" s="26"/>
      <c r="R62" s="26"/>
      <c r="S62" s="26"/>
      <c r="T62" s="37"/>
      <c r="U62" s="26"/>
      <c r="V62" s="26"/>
      <c r="W62" s="27"/>
      <c r="X62" s="29">
        <f>IF(W62="","",DATEDIF(W62,'様式 A-1（チーム情報）'!$G$2,"Y"))</f>
      </c>
      <c r="Y62" s="29"/>
      <c r="Z62" s="29"/>
      <c r="AA62" s="27"/>
      <c r="AB62" s="26"/>
      <c r="AC62" s="176"/>
      <c r="AD62" s="207"/>
      <c r="AE62" s="207"/>
      <c r="AF62" s="207"/>
      <c r="AG62" s="207"/>
      <c r="AH62" s="207"/>
      <c r="AI62" s="207"/>
      <c r="AJ62" s="207"/>
      <c r="AK62" s="96">
        <f t="shared" si="4"/>
        <v>0</v>
      </c>
      <c r="AL62" s="74">
        <f t="shared" si="0"/>
        <v>0</v>
      </c>
      <c r="AM62" s="74">
        <f t="shared" si="1"/>
        <v>0</v>
      </c>
    </row>
    <row r="63" spans="1:39" ht="24" customHeight="1">
      <c r="A63" s="29">
        <f>IF('様式 WA-1（集計作業用）'!$A$6="","",'様式 WA-1（集計作業用）'!$A$6)</f>
      </c>
      <c r="B63" s="72"/>
      <c r="C63" s="73">
        <f t="shared" si="2"/>
      </c>
      <c r="D63" s="73">
        <f t="shared" si="3"/>
      </c>
      <c r="E63" s="36">
        <f>ASC('様式 A-1（チーム情報）'!$D$8)</f>
      </c>
      <c r="F63" s="36"/>
      <c r="G63" s="29">
        <f>LEFT('様式 A-1（チーム情報）'!$AG$7,1)</f>
      </c>
      <c r="H63" s="72" t="s">
        <v>256</v>
      </c>
      <c r="I63" s="50"/>
      <c r="J63" s="51"/>
      <c r="K63" s="50"/>
      <c r="L63" s="51"/>
      <c r="M63" s="26" t="s">
        <v>48</v>
      </c>
      <c r="N63" s="28"/>
      <c r="O63" s="167"/>
      <c r="P63" s="26"/>
      <c r="Q63" s="26"/>
      <c r="R63" s="26"/>
      <c r="S63" s="26"/>
      <c r="T63" s="37"/>
      <c r="U63" s="26"/>
      <c r="V63" s="26"/>
      <c r="W63" s="27"/>
      <c r="X63" s="29">
        <f>IF(W63="","",DATEDIF(W63,'様式 A-1（チーム情報）'!$G$2,"Y"))</f>
      </c>
      <c r="Y63" s="29"/>
      <c r="Z63" s="29"/>
      <c r="AA63" s="27"/>
      <c r="AB63" s="26"/>
      <c r="AC63" s="176"/>
      <c r="AD63" s="207"/>
      <c r="AE63" s="207"/>
      <c r="AF63" s="207"/>
      <c r="AG63" s="207"/>
      <c r="AH63" s="207"/>
      <c r="AI63" s="207"/>
      <c r="AJ63" s="207"/>
      <c r="AK63" s="96">
        <f t="shared" si="4"/>
        <v>0</v>
      </c>
      <c r="AL63" s="74">
        <f t="shared" si="0"/>
        <v>0</v>
      </c>
      <c r="AM63" s="74">
        <f t="shared" si="1"/>
        <v>0</v>
      </c>
    </row>
    <row r="64" spans="1:39" ht="24" customHeight="1">
      <c r="A64" s="29">
        <f>IF('様式 WA-1（集計作業用）'!$A$6="","",'様式 WA-1（集計作業用）'!$A$6)</f>
      </c>
      <c r="B64" s="72"/>
      <c r="C64" s="73">
        <f t="shared" si="2"/>
      </c>
      <c r="D64" s="73">
        <f t="shared" si="3"/>
      </c>
      <c r="E64" s="36">
        <f>ASC('様式 A-1（チーム情報）'!$D$8)</f>
      </c>
      <c r="F64" s="36"/>
      <c r="G64" s="29">
        <f>LEFT('様式 A-1（チーム情報）'!$AG$7,1)</f>
      </c>
      <c r="H64" s="72" t="s">
        <v>257</v>
      </c>
      <c r="I64" s="50"/>
      <c r="J64" s="51"/>
      <c r="K64" s="50"/>
      <c r="L64" s="51"/>
      <c r="M64" s="26" t="s">
        <v>48</v>
      </c>
      <c r="N64" s="28"/>
      <c r="O64" s="167"/>
      <c r="P64" s="26"/>
      <c r="Q64" s="26"/>
      <c r="R64" s="26"/>
      <c r="S64" s="26"/>
      <c r="T64" s="37"/>
      <c r="U64" s="26"/>
      <c r="V64" s="26"/>
      <c r="W64" s="27"/>
      <c r="X64" s="29">
        <f>IF(W64="","",DATEDIF(W64,'様式 A-1（チーム情報）'!$G$2,"Y"))</f>
      </c>
      <c r="Y64" s="29"/>
      <c r="Z64" s="29"/>
      <c r="AA64" s="27"/>
      <c r="AB64" s="26"/>
      <c r="AC64" s="176"/>
      <c r="AD64" s="207"/>
      <c r="AE64" s="207"/>
      <c r="AF64" s="207"/>
      <c r="AG64" s="207"/>
      <c r="AH64" s="207"/>
      <c r="AI64" s="207"/>
      <c r="AJ64" s="207"/>
      <c r="AK64" s="96">
        <f t="shared" si="4"/>
        <v>0</v>
      </c>
      <c r="AL64" s="74">
        <f t="shared" si="0"/>
        <v>0</v>
      </c>
      <c r="AM64" s="74">
        <f t="shared" si="1"/>
        <v>0</v>
      </c>
    </row>
    <row r="65" spans="1:39" ht="24" customHeight="1">
      <c r="A65" s="29">
        <f>IF('様式 WA-1（集計作業用）'!$A$6="","",'様式 WA-1（集計作業用）'!$A$6)</f>
      </c>
      <c r="B65" s="72"/>
      <c r="C65" s="73">
        <f t="shared" si="2"/>
      </c>
      <c r="D65" s="73">
        <f t="shared" si="3"/>
      </c>
      <c r="E65" s="36">
        <f>ASC('様式 A-1（チーム情報）'!$D$8)</f>
      </c>
      <c r="F65" s="36"/>
      <c r="G65" s="29">
        <f>LEFT('様式 A-1（チーム情報）'!$AG$7,1)</f>
      </c>
      <c r="H65" s="72" t="s">
        <v>258</v>
      </c>
      <c r="I65" s="50"/>
      <c r="J65" s="51"/>
      <c r="K65" s="50"/>
      <c r="L65" s="51"/>
      <c r="M65" s="26" t="s">
        <v>48</v>
      </c>
      <c r="N65" s="28"/>
      <c r="O65" s="167"/>
      <c r="P65" s="26"/>
      <c r="Q65" s="26"/>
      <c r="R65" s="26"/>
      <c r="S65" s="26"/>
      <c r="T65" s="37"/>
      <c r="U65" s="26"/>
      <c r="V65" s="26"/>
      <c r="W65" s="27"/>
      <c r="X65" s="29">
        <f>IF(W65="","",DATEDIF(W65,'様式 A-1（チーム情報）'!$G$2,"Y"))</f>
      </c>
      <c r="Y65" s="29"/>
      <c r="Z65" s="29"/>
      <c r="AA65" s="27"/>
      <c r="AB65" s="26"/>
      <c r="AC65" s="176"/>
      <c r="AD65" s="207"/>
      <c r="AE65" s="207"/>
      <c r="AF65" s="207"/>
      <c r="AG65" s="207"/>
      <c r="AH65" s="207"/>
      <c r="AI65" s="207"/>
      <c r="AJ65" s="207"/>
      <c r="AK65" s="96">
        <f t="shared" si="4"/>
        <v>0</v>
      </c>
      <c r="AL65" s="74">
        <f t="shared" si="0"/>
        <v>0</v>
      </c>
      <c r="AM65" s="74">
        <f t="shared" si="1"/>
        <v>0</v>
      </c>
    </row>
    <row r="66" spans="1:39" ht="24" customHeight="1">
      <c r="A66" s="29">
        <f>IF('様式 WA-1（集計作業用）'!$A$6="","",'様式 WA-1（集計作業用）'!$A$6)</f>
      </c>
      <c r="B66" s="72"/>
      <c r="C66" s="73">
        <f t="shared" si="2"/>
      </c>
      <c r="D66" s="73">
        <f t="shared" si="3"/>
      </c>
      <c r="E66" s="36">
        <f>ASC('様式 A-1（チーム情報）'!$D$8)</f>
      </c>
      <c r="F66" s="36"/>
      <c r="G66" s="29">
        <f>LEFT('様式 A-1（チーム情報）'!$AG$7,1)</f>
      </c>
      <c r="H66" s="72" t="s">
        <v>259</v>
      </c>
      <c r="I66" s="50"/>
      <c r="J66" s="51"/>
      <c r="K66" s="50"/>
      <c r="L66" s="51"/>
      <c r="M66" s="26" t="s">
        <v>48</v>
      </c>
      <c r="N66" s="28"/>
      <c r="O66" s="167"/>
      <c r="P66" s="26"/>
      <c r="Q66" s="26"/>
      <c r="R66" s="26"/>
      <c r="S66" s="26"/>
      <c r="T66" s="37"/>
      <c r="U66" s="26"/>
      <c r="V66" s="26"/>
      <c r="W66" s="27"/>
      <c r="X66" s="29">
        <f>IF(W66="","",DATEDIF(W66,'様式 A-1（チーム情報）'!$G$2,"Y"))</f>
      </c>
      <c r="Y66" s="29"/>
      <c r="Z66" s="29"/>
      <c r="AA66" s="27"/>
      <c r="AB66" s="26"/>
      <c r="AC66" s="176"/>
      <c r="AD66" s="207"/>
      <c r="AE66" s="207"/>
      <c r="AF66" s="207"/>
      <c r="AG66" s="207"/>
      <c r="AH66" s="207"/>
      <c r="AI66" s="207"/>
      <c r="AJ66" s="207"/>
      <c r="AK66" s="96">
        <f t="shared" si="4"/>
        <v>0</v>
      </c>
      <c r="AL66" s="74">
        <f t="shared" si="0"/>
        <v>0</v>
      </c>
      <c r="AM66" s="74">
        <f t="shared" si="1"/>
        <v>0</v>
      </c>
    </row>
    <row r="67" spans="1:39" ht="24" customHeight="1">
      <c r="A67" s="29">
        <f>IF('様式 WA-1（集計作業用）'!$A$6="","",'様式 WA-1（集計作業用）'!$A$6)</f>
      </c>
      <c r="B67" s="72"/>
      <c r="C67" s="73">
        <f t="shared" si="2"/>
      </c>
      <c r="D67" s="73">
        <f t="shared" si="3"/>
      </c>
      <c r="E67" s="36">
        <f>ASC('様式 A-1（チーム情報）'!$D$8)</f>
      </c>
      <c r="F67" s="36"/>
      <c r="G67" s="29">
        <f>LEFT('様式 A-1（チーム情報）'!$AG$7,1)</f>
      </c>
      <c r="H67" s="72" t="s">
        <v>260</v>
      </c>
      <c r="I67" s="50"/>
      <c r="J67" s="51"/>
      <c r="K67" s="50"/>
      <c r="L67" s="51"/>
      <c r="M67" s="26" t="s">
        <v>48</v>
      </c>
      <c r="N67" s="28"/>
      <c r="O67" s="167"/>
      <c r="P67" s="26"/>
      <c r="Q67" s="26"/>
      <c r="R67" s="26"/>
      <c r="S67" s="26"/>
      <c r="T67" s="37"/>
      <c r="U67" s="26"/>
      <c r="V67" s="26"/>
      <c r="W67" s="27"/>
      <c r="X67" s="29">
        <f>IF(W67="","",DATEDIF(W67,'様式 A-1（チーム情報）'!$G$2,"Y"))</f>
      </c>
      <c r="Y67" s="29"/>
      <c r="Z67" s="29"/>
      <c r="AA67" s="27"/>
      <c r="AB67" s="26"/>
      <c r="AC67" s="176"/>
      <c r="AD67" s="207"/>
      <c r="AE67" s="207"/>
      <c r="AF67" s="207"/>
      <c r="AG67" s="207"/>
      <c r="AH67" s="207"/>
      <c r="AI67" s="207"/>
      <c r="AJ67" s="207"/>
      <c r="AK67" s="96">
        <f t="shared" si="4"/>
        <v>0</v>
      </c>
      <c r="AL67" s="74">
        <f t="shared" si="0"/>
        <v>0</v>
      </c>
      <c r="AM67" s="74">
        <f t="shared" si="1"/>
        <v>0</v>
      </c>
    </row>
    <row r="68" spans="1:39" ht="24" customHeight="1">
      <c r="A68" s="29">
        <f>IF('様式 WA-1（集計作業用）'!$A$6="","",'様式 WA-1（集計作業用）'!$A$6)</f>
      </c>
      <c r="B68" s="72"/>
      <c r="C68" s="73">
        <f t="shared" si="2"/>
      </c>
      <c r="D68" s="73">
        <f t="shared" si="3"/>
      </c>
      <c r="E68" s="36">
        <f>ASC('様式 A-1（チーム情報）'!$D$8)</f>
      </c>
      <c r="F68" s="36"/>
      <c r="G68" s="29">
        <f>LEFT('様式 A-1（チーム情報）'!$AG$7,1)</f>
      </c>
      <c r="H68" s="72" t="s">
        <v>261</v>
      </c>
      <c r="I68" s="50"/>
      <c r="J68" s="51"/>
      <c r="K68" s="50"/>
      <c r="L68" s="51"/>
      <c r="M68" s="26" t="s">
        <v>48</v>
      </c>
      <c r="N68" s="28"/>
      <c r="O68" s="167"/>
      <c r="P68" s="26"/>
      <c r="Q68" s="26"/>
      <c r="R68" s="26"/>
      <c r="S68" s="26"/>
      <c r="T68" s="37"/>
      <c r="U68" s="26"/>
      <c r="V68" s="26"/>
      <c r="W68" s="27"/>
      <c r="X68" s="29">
        <f>IF(W68="","",DATEDIF(W68,'様式 A-1（チーム情報）'!$G$2,"Y"))</f>
      </c>
      <c r="Y68" s="29"/>
      <c r="Z68" s="29"/>
      <c r="AA68" s="27"/>
      <c r="AB68" s="26"/>
      <c r="AC68" s="176"/>
      <c r="AD68" s="207"/>
      <c r="AE68" s="207"/>
      <c r="AF68" s="207"/>
      <c r="AG68" s="207"/>
      <c r="AH68" s="207"/>
      <c r="AI68" s="207"/>
      <c r="AJ68" s="207"/>
      <c r="AK68" s="96">
        <f t="shared" si="4"/>
        <v>0</v>
      </c>
      <c r="AL68" s="74">
        <f t="shared" si="0"/>
        <v>0</v>
      </c>
      <c r="AM68" s="74">
        <f t="shared" si="1"/>
        <v>0</v>
      </c>
    </row>
    <row r="69" spans="1:39" ht="24" customHeight="1">
      <c r="A69" s="29">
        <f>IF('様式 WA-1（集計作業用）'!$A$6="","",'様式 WA-1（集計作業用）'!$A$6)</f>
      </c>
      <c r="B69" s="72"/>
      <c r="C69" s="73">
        <f t="shared" si="2"/>
      </c>
      <c r="D69" s="73">
        <f t="shared" si="3"/>
      </c>
      <c r="E69" s="36">
        <f>ASC('様式 A-1（チーム情報）'!$D$8)</f>
      </c>
      <c r="F69" s="36"/>
      <c r="G69" s="29">
        <f>LEFT('様式 A-1（チーム情報）'!$AG$7,1)</f>
      </c>
      <c r="H69" s="72" t="s">
        <v>262</v>
      </c>
      <c r="I69" s="50"/>
      <c r="J69" s="51"/>
      <c r="K69" s="50"/>
      <c r="L69" s="51"/>
      <c r="M69" s="26" t="s">
        <v>48</v>
      </c>
      <c r="N69" s="28"/>
      <c r="O69" s="167"/>
      <c r="P69" s="26"/>
      <c r="Q69" s="26"/>
      <c r="R69" s="26"/>
      <c r="S69" s="26"/>
      <c r="T69" s="37"/>
      <c r="U69" s="26"/>
      <c r="V69" s="26"/>
      <c r="W69" s="27"/>
      <c r="X69" s="29">
        <f>IF(W69="","",DATEDIF(W69,'様式 A-1（チーム情報）'!$G$2,"Y"))</f>
      </c>
      <c r="Y69" s="29"/>
      <c r="Z69" s="29"/>
      <c r="AA69" s="27"/>
      <c r="AB69" s="26"/>
      <c r="AC69" s="176"/>
      <c r="AD69" s="207"/>
      <c r="AE69" s="207"/>
      <c r="AF69" s="207"/>
      <c r="AG69" s="207"/>
      <c r="AH69" s="207"/>
      <c r="AI69" s="207"/>
      <c r="AJ69" s="207"/>
      <c r="AK69" s="96">
        <f t="shared" si="4"/>
        <v>0</v>
      </c>
      <c r="AL69" s="74">
        <f t="shared" si="0"/>
        <v>0</v>
      </c>
      <c r="AM69" s="74">
        <f t="shared" si="1"/>
        <v>0</v>
      </c>
    </row>
    <row r="70" spans="1:39" ht="24" customHeight="1">
      <c r="A70" s="29">
        <f>IF('様式 WA-1（集計作業用）'!$A$6="","",'様式 WA-1（集計作業用）'!$A$6)</f>
      </c>
      <c r="B70" s="72"/>
      <c r="C70" s="73">
        <f t="shared" si="2"/>
      </c>
      <c r="D70" s="73">
        <f t="shared" si="3"/>
      </c>
      <c r="E70" s="36">
        <f>ASC('様式 A-1（チーム情報）'!$D$8)</f>
      </c>
      <c r="F70" s="36"/>
      <c r="G70" s="29">
        <f>LEFT('様式 A-1（チーム情報）'!$AG$7,1)</f>
      </c>
      <c r="H70" s="72" t="s">
        <v>263</v>
      </c>
      <c r="I70" s="50"/>
      <c r="J70" s="51"/>
      <c r="K70" s="50"/>
      <c r="L70" s="51"/>
      <c r="M70" s="26" t="s">
        <v>48</v>
      </c>
      <c r="N70" s="28"/>
      <c r="O70" s="167"/>
      <c r="P70" s="26"/>
      <c r="Q70" s="26"/>
      <c r="R70" s="26"/>
      <c r="S70" s="26"/>
      <c r="T70" s="37"/>
      <c r="U70" s="26"/>
      <c r="V70" s="26"/>
      <c r="W70" s="27"/>
      <c r="X70" s="29">
        <f>IF(W70="","",DATEDIF(W70,'様式 A-1（チーム情報）'!$G$2,"Y"))</f>
      </c>
      <c r="Y70" s="29"/>
      <c r="Z70" s="29"/>
      <c r="AA70" s="27"/>
      <c r="AB70" s="26"/>
      <c r="AC70" s="176"/>
      <c r="AD70" s="207"/>
      <c r="AE70" s="207"/>
      <c r="AF70" s="207"/>
      <c r="AG70" s="207"/>
      <c r="AH70" s="207"/>
      <c r="AI70" s="207"/>
      <c r="AJ70" s="207"/>
      <c r="AK70" s="96">
        <f t="shared" si="4"/>
        <v>0</v>
      </c>
      <c r="AL70" s="74">
        <f t="shared" si="0"/>
        <v>0</v>
      </c>
      <c r="AM70" s="74">
        <f t="shared" si="1"/>
        <v>0</v>
      </c>
    </row>
    <row r="71" spans="1:39" ht="24" customHeight="1">
      <c r="A71" s="29">
        <f>IF('様式 WA-1（集計作業用）'!$A$6="","",'様式 WA-1（集計作業用）'!$A$6)</f>
      </c>
      <c r="B71" s="72"/>
      <c r="C71" s="73">
        <f t="shared" si="2"/>
      </c>
      <c r="D71" s="73">
        <f t="shared" si="3"/>
      </c>
      <c r="E71" s="36">
        <f>ASC('様式 A-1（チーム情報）'!$D$8)</f>
      </c>
      <c r="F71" s="36"/>
      <c r="G71" s="29">
        <f>LEFT('様式 A-1（チーム情報）'!$AG$7,1)</f>
      </c>
      <c r="H71" s="72" t="s">
        <v>264</v>
      </c>
      <c r="I71" s="50"/>
      <c r="J71" s="51"/>
      <c r="K71" s="50"/>
      <c r="L71" s="51"/>
      <c r="M71" s="26" t="s">
        <v>48</v>
      </c>
      <c r="N71" s="28"/>
      <c r="O71" s="167"/>
      <c r="P71" s="26"/>
      <c r="Q71" s="26"/>
      <c r="R71" s="26"/>
      <c r="S71" s="26"/>
      <c r="T71" s="37"/>
      <c r="U71" s="26"/>
      <c r="V71" s="26"/>
      <c r="W71" s="27"/>
      <c r="X71" s="29">
        <f>IF(W71="","",DATEDIF(W71,'様式 A-1（チーム情報）'!$G$2,"Y"))</f>
      </c>
      <c r="Y71" s="29"/>
      <c r="Z71" s="29"/>
      <c r="AA71" s="27"/>
      <c r="AB71" s="26"/>
      <c r="AC71" s="176"/>
      <c r="AD71" s="207"/>
      <c r="AE71" s="207"/>
      <c r="AF71" s="207"/>
      <c r="AG71" s="207"/>
      <c r="AH71" s="207"/>
      <c r="AI71" s="207"/>
      <c r="AJ71" s="207"/>
      <c r="AK71" s="96">
        <f t="shared" si="4"/>
        <v>0</v>
      </c>
      <c r="AL71" s="74">
        <f t="shared" si="0"/>
        <v>0</v>
      </c>
      <c r="AM71" s="74">
        <f t="shared" si="1"/>
        <v>0</v>
      </c>
    </row>
    <row r="72" spans="1:39" ht="24" customHeight="1">
      <c r="A72" s="29">
        <f>IF('様式 WA-1（集計作業用）'!$A$6="","",'様式 WA-1（集計作業用）'!$A$6)</f>
      </c>
      <c r="B72" s="72"/>
      <c r="C72" s="73">
        <f t="shared" si="2"/>
      </c>
      <c r="D72" s="73">
        <f t="shared" si="3"/>
      </c>
      <c r="E72" s="36">
        <f>ASC('様式 A-1（チーム情報）'!$D$8)</f>
      </c>
      <c r="F72" s="36"/>
      <c r="G72" s="29">
        <f>LEFT('様式 A-1（チーム情報）'!$AG$7,1)</f>
      </c>
      <c r="H72" s="72" t="s">
        <v>265</v>
      </c>
      <c r="I72" s="50"/>
      <c r="J72" s="51"/>
      <c r="K72" s="50"/>
      <c r="L72" s="51"/>
      <c r="M72" s="26" t="s">
        <v>48</v>
      </c>
      <c r="N72" s="28"/>
      <c r="O72" s="167"/>
      <c r="P72" s="26"/>
      <c r="Q72" s="26"/>
      <c r="R72" s="26"/>
      <c r="S72" s="26"/>
      <c r="T72" s="37"/>
      <c r="U72" s="26"/>
      <c r="V72" s="26"/>
      <c r="W72" s="27"/>
      <c r="X72" s="29">
        <f>IF(W72="","",DATEDIF(W72,'様式 A-1（チーム情報）'!$G$2,"Y"))</f>
      </c>
      <c r="Y72" s="29"/>
      <c r="Z72" s="29"/>
      <c r="AA72" s="27"/>
      <c r="AB72" s="26"/>
      <c r="AC72" s="176"/>
      <c r="AD72" s="207"/>
      <c r="AE72" s="207"/>
      <c r="AF72" s="207"/>
      <c r="AG72" s="207"/>
      <c r="AH72" s="207"/>
      <c r="AI72" s="207"/>
      <c r="AJ72" s="207"/>
      <c r="AK72" s="96">
        <f t="shared" si="4"/>
        <v>0</v>
      </c>
      <c r="AL72" s="74">
        <f t="shared" si="0"/>
        <v>0</v>
      </c>
      <c r="AM72" s="74">
        <f t="shared" si="1"/>
        <v>0</v>
      </c>
    </row>
    <row r="73" spans="1:39" ht="24" customHeight="1">
      <c r="A73" s="29">
        <f>IF('様式 WA-1（集計作業用）'!$A$6="","",'様式 WA-1（集計作業用）'!$A$6)</f>
      </c>
      <c r="B73" s="72"/>
      <c r="C73" s="73">
        <f t="shared" si="2"/>
      </c>
      <c r="D73" s="73">
        <f t="shared" si="3"/>
      </c>
      <c r="E73" s="36">
        <f>ASC('様式 A-1（チーム情報）'!$D$8)</f>
      </c>
      <c r="F73" s="36"/>
      <c r="G73" s="29">
        <f>LEFT('様式 A-1（チーム情報）'!$AG$7,1)</f>
      </c>
      <c r="H73" s="72" t="s">
        <v>266</v>
      </c>
      <c r="I73" s="50"/>
      <c r="J73" s="51"/>
      <c r="K73" s="50"/>
      <c r="L73" s="51"/>
      <c r="M73" s="26" t="s">
        <v>48</v>
      </c>
      <c r="N73" s="28"/>
      <c r="O73" s="167"/>
      <c r="P73" s="26"/>
      <c r="Q73" s="26"/>
      <c r="R73" s="26"/>
      <c r="S73" s="26"/>
      <c r="T73" s="37"/>
      <c r="U73" s="26"/>
      <c r="V73" s="26"/>
      <c r="W73" s="27"/>
      <c r="X73" s="29">
        <f>IF(W73="","",DATEDIF(W73,'様式 A-1（チーム情報）'!$G$2,"Y"))</f>
      </c>
      <c r="Y73" s="29"/>
      <c r="Z73" s="29"/>
      <c r="AA73" s="27"/>
      <c r="AB73" s="26"/>
      <c r="AC73" s="176"/>
      <c r="AD73" s="207"/>
      <c r="AE73" s="207"/>
      <c r="AF73" s="207"/>
      <c r="AG73" s="207"/>
      <c r="AH73" s="207"/>
      <c r="AI73" s="207"/>
      <c r="AJ73" s="207"/>
      <c r="AK73" s="96">
        <f t="shared" si="4"/>
        <v>0</v>
      </c>
      <c r="AL73" s="74">
        <f aca="true" t="shared" si="5" ref="AL73:AL89">IF(AK73&lt;=$AR$114,AK73,$AR$114)</f>
        <v>0</v>
      </c>
      <c r="AM73" s="74">
        <f aca="true" t="shared" si="6" ref="AM73:AM89">IF(AK73&lt;=$AR$114,0,AK73-$AR$114)</f>
        <v>0</v>
      </c>
    </row>
    <row r="74" spans="1:39" ht="24" customHeight="1">
      <c r="A74" s="29">
        <f>IF('様式 WA-1（集計作業用）'!$A$6="","",'様式 WA-1（集計作業用）'!$A$6)</f>
      </c>
      <c r="B74" s="72"/>
      <c r="C74" s="73">
        <f aca="true" t="shared" si="7" ref="C74:C89">IF(I74="","",TRIM(I74&amp;"　"&amp;J74))</f>
      </c>
      <c r="D74" s="73">
        <f aca="true" t="shared" si="8" ref="D74:D89">IF(I74="","",TRIM(K74&amp;" "&amp;L74))</f>
      </c>
      <c r="E74" s="36">
        <f>ASC('様式 A-1（チーム情報）'!$D$8)</f>
      </c>
      <c r="F74" s="36"/>
      <c r="G74" s="29">
        <f>LEFT('様式 A-1（チーム情報）'!$AG$7,1)</f>
      </c>
      <c r="H74" s="72" t="s">
        <v>267</v>
      </c>
      <c r="I74" s="50"/>
      <c r="J74" s="51"/>
      <c r="K74" s="50"/>
      <c r="L74" s="51"/>
      <c r="M74" s="26" t="s">
        <v>48</v>
      </c>
      <c r="N74" s="28"/>
      <c r="O74" s="167"/>
      <c r="P74" s="26"/>
      <c r="Q74" s="26"/>
      <c r="R74" s="26"/>
      <c r="S74" s="26"/>
      <c r="T74" s="37"/>
      <c r="U74" s="26"/>
      <c r="V74" s="26"/>
      <c r="W74" s="27"/>
      <c r="X74" s="29">
        <f>IF(W74="","",DATEDIF(W74,'様式 A-1（チーム情報）'!$G$2,"Y"))</f>
      </c>
      <c r="Y74" s="29"/>
      <c r="Z74" s="29"/>
      <c r="AA74" s="27"/>
      <c r="AB74" s="26"/>
      <c r="AC74" s="176"/>
      <c r="AD74" s="207"/>
      <c r="AE74" s="207"/>
      <c r="AF74" s="207"/>
      <c r="AG74" s="207"/>
      <c r="AH74" s="207"/>
      <c r="AI74" s="207"/>
      <c r="AJ74" s="207"/>
      <c r="AK74" s="96">
        <f aca="true" t="shared" si="9" ref="AK74:AK89">COUNTA(AD74:AJ74)</f>
        <v>0</v>
      </c>
      <c r="AL74" s="74">
        <f t="shared" si="5"/>
        <v>0</v>
      </c>
      <c r="AM74" s="74">
        <f t="shared" si="6"/>
        <v>0</v>
      </c>
    </row>
    <row r="75" spans="1:39" ht="24" customHeight="1">
      <c r="A75" s="29">
        <f>IF('様式 WA-1（集計作業用）'!$A$6="","",'様式 WA-1（集計作業用）'!$A$6)</f>
      </c>
      <c r="B75" s="72"/>
      <c r="C75" s="73">
        <f t="shared" si="7"/>
      </c>
      <c r="D75" s="73">
        <f t="shared" si="8"/>
      </c>
      <c r="E75" s="36">
        <f>ASC('様式 A-1（チーム情報）'!$D$8)</f>
      </c>
      <c r="F75" s="36"/>
      <c r="G75" s="29">
        <f>LEFT('様式 A-1（チーム情報）'!$AG$7,1)</f>
      </c>
      <c r="H75" s="72" t="s">
        <v>268</v>
      </c>
      <c r="I75" s="50"/>
      <c r="J75" s="51"/>
      <c r="K75" s="50"/>
      <c r="L75" s="51"/>
      <c r="M75" s="26" t="s">
        <v>48</v>
      </c>
      <c r="N75" s="28"/>
      <c r="O75" s="167"/>
      <c r="P75" s="26"/>
      <c r="Q75" s="26"/>
      <c r="R75" s="26"/>
      <c r="S75" s="26"/>
      <c r="T75" s="37"/>
      <c r="U75" s="26"/>
      <c r="V75" s="26"/>
      <c r="W75" s="27"/>
      <c r="X75" s="29">
        <f>IF(W75="","",DATEDIF(W75,'様式 A-1（チーム情報）'!$G$2,"Y"))</f>
      </c>
      <c r="Y75" s="29"/>
      <c r="Z75" s="29"/>
      <c r="AA75" s="27"/>
      <c r="AB75" s="26"/>
      <c r="AC75" s="176"/>
      <c r="AD75" s="207"/>
      <c r="AE75" s="207"/>
      <c r="AF75" s="207"/>
      <c r="AG75" s="207"/>
      <c r="AH75" s="207"/>
      <c r="AI75" s="207"/>
      <c r="AJ75" s="207"/>
      <c r="AK75" s="96">
        <f t="shared" si="9"/>
        <v>0</v>
      </c>
      <c r="AL75" s="74">
        <f t="shared" si="5"/>
        <v>0</v>
      </c>
      <c r="AM75" s="74">
        <f t="shared" si="6"/>
        <v>0</v>
      </c>
    </row>
    <row r="76" spans="1:39" ht="24" customHeight="1">
      <c r="A76" s="29">
        <f>IF('様式 WA-1（集計作業用）'!$A$6="","",'様式 WA-1（集計作業用）'!$A$6)</f>
      </c>
      <c r="B76" s="72"/>
      <c r="C76" s="73">
        <f t="shared" si="7"/>
      </c>
      <c r="D76" s="73">
        <f t="shared" si="8"/>
      </c>
      <c r="E76" s="36">
        <f>ASC('様式 A-1（チーム情報）'!$D$8)</f>
      </c>
      <c r="F76" s="36"/>
      <c r="G76" s="29">
        <f>LEFT('様式 A-1（チーム情報）'!$AG$7,1)</f>
      </c>
      <c r="H76" s="72" t="s">
        <v>269</v>
      </c>
      <c r="I76" s="50"/>
      <c r="J76" s="51"/>
      <c r="K76" s="50"/>
      <c r="L76" s="51"/>
      <c r="M76" s="26" t="s">
        <v>48</v>
      </c>
      <c r="N76" s="28"/>
      <c r="O76" s="167"/>
      <c r="P76" s="26"/>
      <c r="Q76" s="26"/>
      <c r="R76" s="26"/>
      <c r="S76" s="26"/>
      <c r="T76" s="37"/>
      <c r="U76" s="26"/>
      <c r="V76" s="26"/>
      <c r="W76" s="27"/>
      <c r="X76" s="29">
        <f>IF(W76="","",DATEDIF(W76,'様式 A-1（チーム情報）'!$G$2,"Y"))</f>
      </c>
      <c r="Y76" s="29"/>
      <c r="Z76" s="29"/>
      <c r="AA76" s="27"/>
      <c r="AB76" s="26"/>
      <c r="AC76" s="176"/>
      <c r="AD76" s="207"/>
      <c r="AE76" s="207"/>
      <c r="AF76" s="207"/>
      <c r="AG76" s="207"/>
      <c r="AH76" s="207"/>
      <c r="AI76" s="207"/>
      <c r="AJ76" s="207"/>
      <c r="AK76" s="96">
        <f t="shared" si="9"/>
        <v>0</v>
      </c>
      <c r="AL76" s="74">
        <f t="shared" si="5"/>
        <v>0</v>
      </c>
      <c r="AM76" s="74">
        <f t="shared" si="6"/>
        <v>0</v>
      </c>
    </row>
    <row r="77" spans="1:39" ht="24" customHeight="1">
      <c r="A77" s="29">
        <f>IF('様式 WA-1（集計作業用）'!$A$6="","",'様式 WA-1（集計作業用）'!$A$6)</f>
      </c>
      <c r="B77" s="72"/>
      <c r="C77" s="73">
        <f t="shared" si="7"/>
      </c>
      <c r="D77" s="73">
        <f t="shared" si="8"/>
      </c>
      <c r="E77" s="36">
        <f>ASC('様式 A-1（チーム情報）'!$D$8)</f>
      </c>
      <c r="F77" s="36"/>
      <c r="G77" s="29">
        <f>LEFT('様式 A-1（チーム情報）'!$AG$7,1)</f>
      </c>
      <c r="H77" s="72" t="s">
        <v>270</v>
      </c>
      <c r="I77" s="50"/>
      <c r="J77" s="51"/>
      <c r="K77" s="50"/>
      <c r="L77" s="51"/>
      <c r="M77" s="26" t="s">
        <v>48</v>
      </c>
      <c r="N77" s="28"/>
      <c r="O77" s="167"/>
      <c r="P77" s="26"/>
      <c r="Q77" s="26"/>
      <c r="R77" s="26"/>
      <c r="S77" s="26"/>
      <c r="T77" s="37"/>
      <c r="U77" s="26"/>
      <c r="V77" s="26"/>
      <c r="W77" s="27"/>
      <c r="X77" s="29">
        <f>IF(W77="","",DATEDIF(W77,'様式 A-1（チーム情報）'!$G$2,"Y"))</f>
      </c>
      <c r="Y77" s="29"/>
      <c r="Z77" s="29"/>
      <c r="AA77" s="27"/>
      <c r="AB77" s="26"/>
      <c r="AC77" s="176"/>
      <c r="AD77" s="207"/>
      <c r="AE77" s="207"/>
      <c r="AF77" s="207"/>
      <c r="AG77" s="207"/>
      <c r="AH77" s="207"/>
      <c r="AI77" s="207"/>
      <c r="AJ77" s="207"/>
      <c r="AK77" s="96">
        <f t="shared" si="9"/>
        <v>0</v>
      </c>
      <c r="AL77" s="74">
        <f t="shared" si="5"/>
        <v>0</v>
      </c>
      <c r="AM77" s="74">
        <f t="shared" si="6"/>
        <v>0</v>
      </c>
    </row>
    <row r="78" spans="1:39" ht="24" customHeight="1">
      <c r="A78" s="29">
        <f>IF('様式 WA-1（集計作業用）'!$A$6="","",'様式 WA-1（集計作業用）'!$A$6)</f>
      </c>
      <c r="B78" s="72"/>
      <c r="C78" s="73">
        <f t="shared" si="7"/>
      </c>
      <c r="D78" s="73">
        <f t="shared" si="8"/>
      </c>
      <c r="E78" s="36">
        <f>ASC('様式 A-1（チーム情報）'!$D$8)</f>
      </c>
      <c r="F78" s="36"/>
      <c r="G78" s="29">
        <f>LEFT('様式 A-1（チーム情報）'!$AG$7,1)</f>
      </c>
      <c r="H78" s="72" t="s">
        <v>271</v>
      </c>
      <c r="I78" s="50"/>
      <c r="J78" s="51"/>
      <c r="K78" s="50"/>
      <c r="L78" s="51"/>
      <c r="M78" s="26" t="s">
        <v>48</v>
      </c>
      <c r="N78" s="28"/>
      <c r="O78" s="167"/>
      <c r="P78" s="26"/>
      <c r="Q78" s="26"/>
      <c r="R78" s="26"/>
      <c r="S78" s="26"/>
      <c r="T78" s="37"/>
      <c r="U78" s="26"/>
      <c r="V78" s="26"/>
      <c r="W78" s="27"/>
      <c r="X78" s="29">
        <f>IF(W78="","",DATEDIF(W78,'様式 A-1（チーム情報）'!$G$2,"Y"))</f>
      </c>
      <c r="Y78" s="29"/>
      <c r="Z78" s="29"/>
      <c r="AA78" s="27"/>
      <c r="AB78" s="26"/>
      <c r="AC78" s="176"/>
      <c r="AD78" s="207"/>
      <c r="AE78" s="207"/>
      <c r="AF78" s="207"/>
      <c r="AG78" s="207"/>
      <c r="AH78" s="207"/>
      <c r="AI78" s="207"/>
      <c r="AJ78" s="207"/>
      <c r="AK78" s="96">
        <f t="shared" si="9"/>
        <v>0</v>
      </c>
      <c r="AL78" s="74">
        <f t="shared" si="5"/>
        <v>0</v>
      </c>
      <c r="AM78" s="74">
        <f t="shared" si="6"/>
        <v>0</v>
      </c>
    </row>
    <row r="79" spans="1:39" ht="24" customHeight="1">
      <c r="A79" s="29">
        <f>IF('様式 WA-1（集計作業用）'!$A$6="","",'様式 WA-1（集計作業用）'!$A$6)</f>
      </c>
      <c r="B79" s="72"/>
      <c r="C79" s="73">
        <f t="shared" si="7"/>
      </c>
      <c r="D79" s="73">
        <f t="shared" si="8"/>
      </c>
      <c r="E79" s="36">
        <f>ASC('様式 A-1（チーム情報）'!$D$8)</f>
      </c>
      <c r="F79" s="36"/>
      <c r="G79" s="29">
        <f>LEFT('様式 A-1（チーム情報）'!$AG$7,1)</f>
      </c>
      <c r="H79" s="72" t="s">
        <v>272</v>
      </c>
      <c r="I79" s="50"/>
      <c r="J79" s="51"/>
      <c r="K79" s="50"/>
      <c r="L79" s="51"/>
      <c r="M79" s="26" t="s">
        <v>48</v>
      </c>
      <c r="N79" s="28"/>
      <c r="O79" s="167"/>
      <c r="P79" s="26"/>
      <c r="Q79" s="26"/>
      <c r="R79" s="26"/>
      <c r="S79" s="26"/>
      <c r="T79" s="37"/>
      <c r="U79" s="26"/>
      <c r="V79" s="26"/>
      <c r="W79" s="27"/>
      <c r="X79" s="29">
        <f>IF(W79="","",DATEDIF(W79,'様式 A-1（チーム情報）'!$G$2,"Y"))</f>
      </c>
      <c r="Y79" s="29"/>
      <c r="Z79" s="29"/>
      <c r="AA79" s="27"/>
      <c r="AB79" s="26"/>
      <c r="AC79" s="176"/>
      <c r="AD79" s="207"/>
      <c r="AE79" s="207"/>
      <c r="AF79" s="207"/>
      <c r="AG79" s="207"/>
      <c r="AH79" s="207"/>
      <c r="AI79" s="207"/>
      <c r="AJ79" s="207"/>
      <c r="AK79" s="96">
        <f t="shared" si="9"/>
        <v>0</v>
      </c>
      <c r="AL79" s="74">
        <f t="shared" si="5"/>
        <v>0</v>
      </c>
      <c r="AM79" s="74">
        <f t="shared" si="6"/>
        <v>0</v>
      </c>
    </row>
    <row r="80" spans="1:39" ht="24" customHeight="1">
      <c r="A80" s="29">
        <f>IF('様式 WA-1（集計作業用）'!$A$6="","",'様式 WA-1（集計作業用）'!$A$6)</f>
      </c>
      <c r="B80" s="72"/>
      <c r="C80" s="73">
        <f t="shared" si="7"/>
      </c>
      <c r="D80" s="73">
        <f t="shared" si="8"/>
      </c>
      <c r="E80" s="36">
        <f>ASC('様式 A-1（チーム情報）'!$D$8)</f>
      </c>
      <c r="F80" s="36"/>
      <c r="G80" s="29">
        <f>LEFT('様式 A-1（チーム情報）'!$AG$7,1)</f>
      </c>
      <c r="H80" s="72" t="s">
        <v>273</v>
      </c>
      <c r="I80" s="50"/>
      <c r="J80" s="51"/>
      <c r="K80" s="50"/>
      <c r="L80" s="51"/>
      <c r="M80" s="26" t="s">
        <v>48</v>
      </c>
      <c r="N80" s="28"/>
      <c r="O80" s="167"/>
      <c r="P80" s="26"/>
      <c r="Q80" s="26"/>
      <c r="R80" s="26"/>
      <c r="S80" s="26"/>
      <c r="T80" s="37"/>
      <c r="U80" s="26"/>
      <c r="V80" s="26"/>
      <c r="W80" s="27"/>
      <c r="X80" s="29">
        <f>IF(W80="","",DATEDIF(W80,'様式 A-1（チーム情報）'!$G$2,"Y"))</f>
      </c>
      <c r="Y80" s="29"/>
      <c r="Z80" s="29"/>
      <c r="AA80" s="27"/>
      <c r="AB80" s="26"/>
      <c r="AC80" s="176"/>
      <c r="AD80" s="207"/>
      <c r="AE80" s="207"/>
      <c r="AF80" s="207"/>
      <c r="AG80" s="207"/>
      <c r="AH80" s="207"/>
      <c r="AI80" s="207"/>
      <c r="AJ80" s="207"/>
      <c r="AK80" s="96">
        <f t="shared" si="9"/>
        <v>0</v>
      </c>
      <c r="AL80" s="74">
        <f t="shared" si="5"/>
        <v>0</v>
      </c>
      <c r="AM80" s="74">
        <f t="shared" si="6"/>
        <v>0</v>
      </c>
    </row>
    <row r="81" spans="1:39" ht="24" customHeight="1">
      <c r="A81" s="29">
        <f>IF('様式 WA-1（集計作業用）'!$A$6="","",'様式 WA-1（集計作業用）'!$A$6)</f>
      </c>
      <c r="B81" s="72"/>
      <c r="C81" s="73">
        <f t="shared" si="7"/>
      </c>
      <c r="D81" s="73">
        <f t="shared" si="8"/>
      </c>
      <c r="E81" s="36">
        <f>ASC('様式 A-1（チーム情報）'!$D$8)</f>
      </c>
      <c r="F81" s="36"/>
      <c r="G81" s="29">
        <f>LEFT('様式 A-1（チーム情報）'!$AG$7,1)</f>
      </c>
      <c r="H81" s="72" t="s">
        <v>274</v>
      </c>
      <c r="I81" s="50"/>
      <c r="J81" s="51"/>
      <c r="K81" s="50"/>
      <c r="L81" s="51"/>
      <c r="M81" s="26" t="s">
        <v>48</v>
      </c>
      <c r="N81" s="28"/>
      <c r="O81" s="167"/>
      <c r="P81" s="26"/>
      <c r="Q81" s="26"/>
      <c r="R81" s="26"/>
      <c r="S81" s="26"/>
      <c r="T81" s="37"/>
      <c r="U81" s="26"/>
      <c r="V81" s="26"/>
      <c r="W81" s="27"/>
      <c r="X81" s="29">
        <f>IF(W81="","",DATEDIF(W81,'様式 A-1（チーム情報）'!$G$2,"Y"))</f>
      </c>
      <c r="Y81" s="29"/>
      <c r="Z81" s="29"/>
      <c r="AA81" s="27"/>
      <c r="AB81" s="26"/>
      <c r="AC81" s="176"/>
      <c r="AD81" s="207"/>
      <c r="AE81" s="207"/>
      <c r="AF81" s="207"/>
      <c r="AG81" s="207"/>
      <c r="AH81" s="207"/>
      <c r="AI81" s="207"/>
      <c r="AJ81" s="207"/>
      <c r="AK81" s="96">
        <f t="shared" si="9"/>
        <v>0</v>
      </c>
      <c r="AL81" s="74">
        <f t="shared" si="5"/>
        <v>0</v>
      </c>
      <c r="AM81" s="74">
        <f t="shared" si="6"/>
        <v>0</v>
      </c>
    </row>
    <row r="82" spans="1:39" ht="24" customHeight="1">
      <c r="A82" s="29">
        <f>IF('様式 WA-1（集計作業用）'!$A$6="","",'様式 WA-1（集計作業用）'!$A$6)</f>
      </c>
      <c r="B82" s="72"/>
      <c r="C82" s="73">
        <f t="shared" si="7"/>
      </c>
      <c r="D82" s="73">
        <f t="shared" si="8"/>
      </c>
      <c r="E82" s="36">
        <f>ASC('様式 A-1（チーム情報）'!$D$8)</f>
      </c>
      <c r="F82" s="36"/>
      <c r="G82" s="29">
        <f>LEFT('様式 A-1（チーム情報）'!$AG$7,1)</f>
      </c>
      <c r="H82" s="72" t="s">
        <v>275</v>
      </c>
      <c r="I82" s="50"/>
      <c r="J82" s="51"/>
      <c r="K82" s="50"/>
      <c r="L82" s="51"/>
      <c r="M82" s="26" t="s">
        <v>48</v>
      </c>
      <c r="N82" s="28"/>
      <c r="O82" s="167"/>
      <c r="P82" s="26"/>
      <c r="Q82" s="26"/>
      <c r="R82" s="26"/>
      <c r="S82" s="26"/>
      <c r="T82" s="37"/>
      <c r="U82" s="26"/>
      <c r="V82" s="26"/>
      <c r="W82" s="27"/>
      <c r="X82" s="29">
        <f>IF(W82="","",DATEDIF(W82,'様式 A-1（チーム情報）'!$G$2,"Y"))</f>
      </c>
      <c r="Y82" s="29"/>
      <c r="Z82" s="29"/>
      <c r="AA82" s="27"/>
      <c r="AB82" s="26"/>
      <c r="AC82" s="176"/>
      <c r="AD82" s="207"/>
      <c r="AE82" s="207"/>
      <c r="AF82" s="207"/>
      <c r="AG82" s="207"/>
      <c r="AH82" s="207"/>
      <c r="AI82" s="207"/>
      <c r="AJ82" s="207"/>
      <c r="AK82" s="96">
        <f t="shared" si="9"/>
        <v>0</v>
      </c>
      <c r="AL82" s="74">
        <f t="shared" si="5"/>
        <v>0</v>
      </c>
      <c r="AM82" s="74">
        <f t="shared" si="6"/>
        <v>0</v>
      </c>
    </row>
    <row r="83" spans="1:39" ht="24" customHeight="1">
      <c r="A83" s="29">
        <f>IF('様式 WA-1（集計作業用）'!$A$6="","",'様式 WA-1（集計作業用）'!$A$6)</f>
      </c>
      <c r="B83" s="72"/>
      <c r="C83" s="73">
        <f t="shared" si="7"/>
      </c>
      <c r="D83" s="73">
        <f t="shared" si="8"/>
      </c>
      <c r="E83" s="36">
        <f>ASC('様式 A-1（チーム情報）'!$D$8)</f>
      </c>
      <c r="F83" s="36"/>
      <c r="G83" s="29">
        <f>LEFT('様式 A-1（チーム情報）'!$AG$7,1)</f>
      </c>
      <c r="H83" s="72" t="s">
        <v>276</v>
      </c>
      <c r="I83" s="50"/>
      <c r="J83" s="51"/>
      <c r="K83" s="50"/>
      <c r="L83" s="51"/>
      <c r="M83" s="26" t="s">
        <v>48</v>
      </c>
      <c r="N83" s="28"/>
      <c r="O83" s="167"/>
      <c r="P83" s="26"/>
      <c r="Q83" s="26"/>
      <c r="R83" s="26"/>
      <c r="S83" s="26"/>
      <c r="T83" s="37"/>
      <c r="U83" s="26"/>
      <c r="V83" s="26"/>
      <c r="W83" s="27"/>
      <c r="X83" s="29">
        <f>IF(W83="","",DATEDIF(W83,'様式 A-1（チーム情報）'!$G$2,"Y"))</f>
      </c>
      <c r="Y83" s="29"/>
      <c r="Z83" s="29"/>
      <c r="AA83" s="27"/>
      <c r="AB83" s="26"/>
      <c r="AC83" s="176"/>
      <c r="AD83" s="207"/>
      <c r="AE83" s="207"/>
      <c r="AF83" s="207"/>
      <c r="AG83" s="207"/>
      <c r="AH83" s="207"/>
      <c r="AI83" s="207"/>
      <c r="AJ83" s="207"/>
      <c r="AK83" s="96">
        <f t="shared" si="9"/>
        <v>0</v>
      </c>
      <c r="AL83" s="74">
        <f t="shared" si="5"/>
        <v>0</v>
      </c>
      <c r="AM83" s="74">
        <f t="shared" si="6"/>
        <v>0</v>
      </c>
    </row>
    <row r="84" spans="1:39" ht="24" customHeight="1">
      <c r="A84" s="29">
        <f>IF('様式 WA-1（集計作業用）'!$A$6="","",'様式 WA-1（集計作業用）'!$A$6)</f>
      </c>
      <c r="B84" s="72"/>
      <c r="C84" s="73">
        <f t="shared" si="7"/>
      </c>
      <c r="D84" s="73">
        <f t="shared" si="8"/>
      </c>
      <c r="E84" s="36">
        <f>ASC('様式 A-1（チーム情報）'!$D$8)</f>
      </c>
      <c r="F84" s="36"/>
      <c r="G84" s="29">
        <f>LEFT('様式 A-1（チーム情報）'!$AG$7,1)</f>
      </c>
      <c r="H84" s="72" t="s">
        <v>277</v>
      </c>
      <c r="I84" s="50"/>
      <c r="J84" s="51"/>
      <c r="K84" s="50"/>
      <c r="L84" s="51"/>
      <c r="M84" s="26" t="s">
        <v>48</v>
      </c>
      <c r="N84" s="28"/>
      <c r="O84" s="167"/>
      <c r="P84" s="26"/>
      <c r="Q84" s="26"/>
      <c r="R84" s="26"/>
      <c r="S84" s="26"/>
      <c r="T84" s="37"/>
      <c r="U84" s="26"/>
      <c r="V84" s="26"/>
      <c r="W84" s="27"/>
      <c r="X84" s="29">
        <f>IF(W84="","",DATEDIF(W84,'様式 A-1（チーム情報）'!$G$2,"Y"))</f>
      </c>
      <c r="Y84" s="29"/>
      <c r="Z84" s="29"/>
      <c r="AA84" s="27"/>
      <c r="AB84" s="26"/>
      <c r="AC84" s="176"/>
      <c r="AD84" s="207"/>
      <c r="AE84" s="207"/>
      <c r="AF84" s="207"/>
      <c r="AG84" s="207"/>
      <c r="AH84" s="207"/>
      <c r="AI84" s="207"/>
      <c r="AJ84" s="207"/>
      <c r="AK84" s="96">
        <f t="shared" si="9"/>
        <v>0</v>
      </c>
      <c r="AL84" s="74">
        <f t="shared" si="5"/>
        <v>0</v>
      </c>
      <c r="AM84" s="74">
        <f t="shared" si="6"/>
        <v>0</v>
      </c>
    </row>
    <row r="85" spans="1:39" ht="24" customHeight="1">
      <c r="A85" s="29">
        <f>IF('様式 WA-1（集計作業用）'!$A$6="","",'様式 WA-1（集計作業用）'!$A$6)</f>
      </c>
      <c r="B85" s="72"/>
      <c r="C85" s="73">
        <f t="shared" si="7"/>
      </c>
      <c r="D85" s="73">
        <f t="shared" si="8"/>
      </c>
      <c r="E85" s="36">
        <f>ASC('様式 A-1（チーム情報）'!$D$8)</f>
      </c>
      <c r="F85" s="36"/>
      <c r="G85" s="29">
        <f>LEFT('様式 A-1（チーム情報）'!$AG$7,1)</f>
      </c>
      <c r="H85" s="72" t="s">
        <v>278</v>
      </c>
      <c r="I85" s="50"/>
      <c r="J85" s="51"/>
      <c r="K85" s="50"/>
      <c r="L85" s="51"/>
      <c r="M85" s="26" t="s">
        <v>48</v>
      </c>
      <c r="N85" s="28"/>
      <c r="O85" s="167"/>
      <c r="P85" s="26"/>
      <c r="Q85" s="26"/>
      <c r="R85" s="26"/>
      <c r="S85" s="26"/>
      <c r="T85" s="37"/>
      <c r="U85" s="26"/>
      <c r="V85" s="26"/>
      <c r="W85" s="27"/>
      <c r="X85" s="29">
        <f>IF(W85="","",DATEDIF(W85,'様式 A-1（チーム情報）'!$G$2,"Y"))</f>
      </c>
      <c r="Y85" s="29"/>
      <c r="Z85" s="29"/>
      <c r="AA85" s="27"/>
      <c r="AB85" s="26"/>
      <c r="AC85" s="176"/>
      <c r="AD85" s="207"/>
      <c r="AE85" s="207"/>
      <c r="AF85" s="207"/>
      <c r="AG85" s="207"/>
      <c r="AH85" s="207"/>
      <c r="AI85" s="207"/>
      <c r="AJ85" s="207"/>
      <c r="AK85" s="96">
        <f t="shared" si="9"/>
        <v>0</v>
      </c>
      <c r="AL85" s="74">
        <f t="shared" si="5"/>
        <v>0</v>
      </c>
      <c r="AM85" s="74">
        <f t="shared" si="6"/>
        <v>0</v>
      </c>
    </row>
    <row r="86" spans="1:39" ht="24" customHeight="1">
      <c r="A86" s="29">
        <f>IF('様式 WA-1（集計作業用）'!$A$6="","",'様式 WA-1（集計作業用）'!$A$6)</f>
      </c>
      <c r="B86" s="72"/>
      <c r="C86" s="73">
        <f t="shared" si="7"/>
      </c>
      <c r="D86" s="73">
        <f t="shared" si="8"/>
      </c>
      <c r="E86" s="36">
        <f>ASC('様式 A-1（チーム情報）'!$D$8)</f>
      </c>
      <c r="F86" s="36"/>
      <c r="G86" s="29">
        <f>LEFT('様式 A-1（チーム情報）'!$AG$7,1)</f>
      </c>
      <c r="H86" s="72" t="s">
        <v>279</v>
      </c>
      <c r="I86" s="50"/>
      <c r="J86" s="51"/>
      <c r="K86" s="50"/>
      <c r="L86" s="51"/>
      <c r="M86" s="26" t="s">
        <v>48</v>
      </c>
      <c r="N86" s="28"/>
      <c r="O86" s="167"/>
      <c r="P86" s="26"/>
      <c r="Q86" s="26"/>
      <c r="R86" s="26"/>
      <c r="S86" s="26"/>
      <c r="T86" s="37"/>
      <c r="U86" s="26"/>
      <c r="V86" s="26"/>
      <c r="W86" s="27"/>
      <c r="X86" s="29">
        <f>IF(W86="","",DATEDIF(W86,'様式 A-1（チーム情報）'!$G$2,"Y"))</f>
      </c>
      <c r="Y86" s="29"/>
      <c r="Z86" s="29"/>
      <c r="AA86" s="27"/>
      <c r="AB86" s="26"/>
      <c r="AC86" s="176"/>
      <c r="AD86" s="207"/>
      <c r="AE86" s="207"/>
      <c r="AF86" s="207"/>
      <c r="AG86" s="207"/>
      <c r="AH86" s="207"/>
      <c r="AI86" s="207"/>
      <c r="AJ86" s="207"/>
      <c r="AK86" s="96">
        <f t="shared" si="9"/>
        <v>0</v>
      </c>
      <c r="AL86" s="74">
        <f t="shared" si="5"/>
        <v>0</v>
      </c>
      <c r="AM86" s="74">
        <f t="shared" si="6"/>
        <v>0</v>
      </c>
    </row>
    <row r="87" spans="1:39" ht="24" customHeight="1">
      <c r="A87" s="29">
        <f>IF('様式 WA-1（集計作業用）'!$A$6="","",'様式 WA-1（集計作業用）'!$A$6)</f>
      </c>
      <c r="B87" s="72"/>
      <c r="C87" s="73">
        <f t="shared" si="7"/>
      </c>
      <c r="D87" s="73">
        <f t="shared" si="8"/>
      </c>
      <c r="E87" s="36">
        <f>ASC('様式 A-1（チーム情報）'!$D$8)</f>
      </c>
      <c r="F87" s="36"/>
      <c r="G87" s="29">
        <f>LEFT('様式 A-1（チーム情報）'!$AG$7,1)</f>
      </c>
      <c r="H87" s="72" t="s">
        <v>280</v>
      </c>
      <c r="I87" s="50"/>
      <c r="J87" s="51"/>
      <c r="K87" s="50"/>
      <c r="L87" s="51"/>
      <c r="M87" s="26" t="s">
        <v>48</v>
      </c>
      <c r="N87" s="28"/>
      <c r="O87" s="167"/>
      <c r="P87" s="26"/>
      <c r="Q87" s="26"/>
      <c r="R87" s="26"/>
      <c r="S87" s="26"/>
      <c r="T87" s="37"/>
      <c r="U87" s="26"/>
      <c r="V87" s="26"/>
      <c r="W87" s="27"/>
      <c r="X87" s="29">
        <f>IF(W87="","",DATEDIF(W87,'様式 A-1（チーム情報）'!$G$2,"Y"))</f>
      </c>
      <c r="Y87" s="29"/>
      <c r="Z87" s="29"/>
      <c r="AA87" s="27"/>
      <c r="AB87" s="26"/>
      <c r="AC87" s="176"/>
      <c r="AD87" s="207"/>
      <c r="AE87" s="207"/>
      <c r="AF87" s="207"/>
      <c r="AG87" s="207"/>
      <c r="AH87" s="207"/>
      <c r="AI87" s="207"/>
      <c r="AJ87" s="207"/>
      <c r="AK87" s="96">
        <f t="shared" si="9"/>
        <v>0</v>
      </c>
      <c r="AL87" s="74">
        <f t="shared" si="5"/>
        <v>0</v>
      </c>
      <c r="AM87" s="74">
        <f t="shared" si="6"/>
        <v>0</v>
      </c>
    </row>
    <row r="88" spans="1:39" ht="24" customHeight="1">
      <c r="A88" s="29">
        <f>IF('様式 WA-1（集計作業用）'!$A$6="","",'様式 WA-1（集計作業用）'!$A$6)</f>
      </c>
      <c r="B88" s="72"/>
      <c r="C88" s="73">
        <f t="shared" si="7"/>
      </c>
      <c r="D88" s="73">
        <f t="shared" si="8"/>
      </c>
      <c r="E88" s="36">
        <f>ASC('様式 A-1（チーム情報）'!$D$8)</f>
      </c>
      <c r="F88" s="36"/>
      <c r="G88" s="29">
        <f>LEFT('様式 A-1（チーム情報）'!$AG$7,1)</f>
      </c>
      <c r="H88" s="72" t="s">
        <v>281</v>
      </c>
      <c r="I88" s="50"/>
      <c r="J88" s="51"/>
      <c r="K88" s="50"/>
      <c r="L88" s="51"/>
      <c r="M88" s="26" t="s">
        <v>48</v>
      </c>
      <c r="N88" s="28"/>
      <c r="O88" s="167"/>
      <c r="P88" s="26"/>
      <c r="Q88" s="26"/>
      <c r="R88" s="26"/>
      <c r="S88" s="26"/>
      <c r="T88" s="37"/>
      <c r="U88" s="26"/>
      <c r="V88" s="26"/>
      <c r="W88" s="27"/>
      <c r="X88" s="29">
        <f>IF(W88="","",DATEDIF(W88,'様式 A-1（チーム情報）'!$G$2,"Y"))</f>
      </c>
      <c r="Y88" s="29"/>
      <c r="Z88" s="29"/>
      <c r="AA88" s="27"/>
      <c r="AB88" s="26"/>
      <c r="AC88" s="176"/>
      <c r="AD88" s="207"/>
      <c r="AE88" s="207"/>
      <c r="AF88" s="207"/>
      <c r="AG88" s="207"/>
      <c r="AH88" s="207"/>
      <c r="AI88" s="207"/>
      <c r="AJ88" s="207"/>
      <c r="AK88" s="96">
        <f t="shared" si="9"/>
        <v>0</v>
      </c>
      <c r="AL88" s="74">
        <f t="shared" si="5"/>
        <v>0</v>
      </c>
      <c r="AM88" s="74">
        <f t="shared" si="6"/>
        <v>0</v>
      </c>
    </row>
    <row r="89" spans="1:39" ht="24" customHeight="1">
      <c r="A89" s="29">
        <f>IF('様式 WA-1（集計作業用）'!$A$6="","",'様式 WA-1（集計作業用）'!$A$6)</f>
      </c>
      <c r="B89" s="72"/>
      <c r="C89" s="73">
        <f t="shared" si="7"/>
      </c>
      <c r="D89" s="73">
        <f t="shared" si="8"/>
      </c>
      <c r="E89" s="36">
        <f>ASC('様式 A-1（チーム情報）'!$D$8)</f>
      </c>
      <c r="F89" s="36"/>
      <c r="G89" s="29">
        <f>LEFT('様式 A-1（チーム情報）'!$AG$7,1)</f>
      </c>
      <c r="H89" s="72" t="s">
        <v>282</v>
      </c>
      <c r="I89" s="50"/>
      <c r="J89" s="51"/>
      <c r="K89" s="50"/>
      <c r="L89" s="51"/>
      <c r="M89" s="26" t="s">
        <v>48</v>
      </c>
      <c r="N89" s="28"/>
      <c r="O89" s="167"/>
      <c r="P89" s="26"/>
      <c r="Q89" s="26"/>
      <c r="R89" s="26"/>
      <c r="S89" s="26"/>
      <c r="T89" s="37"/>
      <c r="U89" s="26"/>
      <c r="V89" s="26"/>
      <c r="W89" s="27"/>
      <c r="X89" s="29">
        <f>IF(W89="","",DATEDIF(W89,'様式 A-1（チーム情報）'!$G$2,"Y"))</f>
      </c>
      <c r="Y89" s="29"/>
      <c r="Z89" s="29"/>
      <c r="AA89" s="27"/>
      <c r="AB89" s="26"/>
      <c r="AC89" s="176"/>
      <c r="AD89" s="207"/>
      <c r="AE89" s="207"/>
      <c r="AF89" s="207"/>
      <c r="AG89" s="207"/>
      <c r="AH89" s="207"/>
      <c r="AI89" s="207"/>
      <c r="AJ89" s="207"/>
      <c r="AK89" s="96">
        <f t="shared" si="9"/>
        <v>0</v>
      </c>
      <c r="AL89" s="74">
        <f t="shared" si="5"/>
        <v>0</v>
      </c>
      <c r="AM89" s="74">
        <f t="shared" si="6"/>
        <v>0</v>
      </c>
    </row>
    <row r="90" spans="1:39" s="55" customFormat="1" ht="23.2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49" s="55" customFormat="1" ht="26.25" customHeight="1" hidden="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219" t="s">
        <v>675</v>
      </c>
      <c r="AA91" s="121">
        <f>COUNTA(AA10:AA89)</f>
        <v>0</v>
      </c>
      <c r="AB91" s="75"/>
      <c r="AC91" s="177">
        <f>SUM(AC10:AC89)</f>
        <v>0</v>
      </c>
      <c r="AD91" s="122">
        <f>COUNTA(AD10:AD89)</f>
        <v>0</v>
      </c>
      <c r="AE91" s="122">
        <f aca="true" t="shared" si="10" ref="AE91:AJ91">COUNTA(AE10:AE89)</f>
        <v>0</v>
      </c>
      <c r="AF91" s="122">
        <f t="shared" si="10"/>
        <v>0</v>
      </c>
      <c r="AG91" s="122">
        <f t="shared" si="10"/>
        <v>0</v>
      </c>
      <c r="AH91" s="122">
        <f t="shared" si="10"/>
        <v>0</v>
      </c>
      <c r="AI91" s="122">
        <f t="shared" si="10"/>
        <v>0</v>
      </c>
      <c r="AJ91" s="122">
        <f t="shared" si="10"/>
        <v>0</v>
      </c>
      <c r="AK91" s="75"/>
      <c r="AL91" s="75"/>
      <c r="AM91" s="122">
        <f>SUM(AM10:AM89)</f>
        <v>0</v>
      </c>
      <c r="AQ91" s="128" t="s">
        <v>94</v>
      </c>
      <c r="AR91" s="87"/>
      <c r="AS91" s="71"/>
      <c r="AT91" s="71"/>
      <c r="AU91" s="71"/>
      <c r="AV91" s="71"/>
      <c r="AW91" s="71"/>
    </row>
    <row r="92" spans="1:49" s="55" customFormat="1" ht="26.25" customHeight="1" hidden="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219">
        <f>COUNTIF(Z10:Z89,"S")</f>
        <v>0</v>
      </c>
      <c r="AA92" s="75"/>
      <c r="AB92" s="75"/>
      <c r="AC92" s="75"/>
      <c r="AD92" s="75"/>
      <c r="AE92" s="75"/>
      <c r="AF92" s="75"/>
      <c r="AG92" s="75"/>
      <c r="AH92" s="75"/>
      <c r="AI92" s="75"/>
      <c r="AJ92" s="75"/>
      <c r="AK92" s="75"/>
      <c r="AL92" s="75"/>
      <c r="AM92" s="75"/>
      <c r="AQ92" s="87" t="s">
        <v>451</v>
      </c>
      <c r="AR92" s="87" t="s">
        <v>376</v>
      </c>
      <c r="AS92" s="71"/>
      <c r="AT92" s="71"/>
      <c r="AU92" s="71"/>
      <c r="AV92" s="71"/>
      <c r="AW92" s="71"/>
    </row>
    <row r="93" spans="26:49" s="55" customFormat="1" ht="26.25" customHeight="1" hidden="1">
      <c r="Z93" s="220" t="s">
        <v>676</v>
      </c>
      <c r="AQ93" s="71"/>
      <c r="AR93" s="197"/>
      <c r="AS93" s="197" t="s">
        <v>377</v>
      </c>
      <c r="AT93" s="71"/>
      <c r="AU93" s="71"/>
      <c r="AV93" s="71"/>
      <c r="AW93" s="71"/>
    </row>
    <row r="94" s="55" customFormat="1" ht="26.25" customHeight="1" hidden="1">
      <c r="Z94" s="219">
        <f>COUNTIF(Z10:Z89,"M")</f>
        <v>0</v>
      </c>
    </row>
    <row r="95" spans="26:44" ht="26.25" customHeight="1" hidden="1">
      <c r="Z95" s="221" t="s">
        <v>677</v>
      </c>
      <c r="AQ95" s="87" t="s">
        <v>452</v>
      </c>
      <c r="AR95" s="87" t="s">
        <v>554</v>
      </c>
    </row>
    <row r="96" spans="26:46" ht="26.25" customHeight="1" hidden="1">
      <c r="Z96" s="219">
        <f>COUNTIF(Z10:Z89,"L")</f>
        <v>0</v>
      </c>
      <c r="AR96" s="201">
        <v>60000</v>
      </c>
      <c r="AS96" s="201">
        <v>10000</v>
      </c>
      <c r="AT96" s="201">
        <v>1500</v>
      </c>
    </row>
    <row r="97" ht="26.25" customHeight="1" hidden="1">
      <c r="Z97" s="221" t="s">
        <v>678</v>
      </c>
    </row>
    <row r="98" spans="26:44" ht="26.25" customHeight="1" hidden="1">
      <c r="Z98" s="219">
        <f>COUNTIF(Z10:Z89,"XL")</f>
        <v>0</v>
      </c>
      <c r="AQ98" s="87" t="s">
        <v>453</v>
      </c>
      <c r="AR98" s="87" t="s">
        <v>555</v>
      </c>
    </row>
    <row r="99" spans="26:47" ht="26.25" customHeight="1" hidden="1">
      <c r="Z99" s="222"/>
      <c r="AR99" s="201" t="str">
        <f>IF('様式 A-1（チーム情報）'!AW52="","",'様式 A-1（チーム情報）'!AW52)</f>
        <v>一般</v>
      </c>
      <c r="AS99" s="201" t="str">
        <f>IF('様式 A-1（チーム情報）'!AW53="","",'様式 A-1（チーム情報）'!AW53)</f>
        <v>学生割</v>
      </c>
      <c r="AT99" s="201" t="str">
        <f>IF('様式 A-1（チーム情報）'!AW54="","",'様式 A-1（チーム情報）'!AW54)</f>
        <v>兼務割</v>
      </c>
      <c r="AU99" s="201">
        <f>IF('様式 A-1（チーム情報）'!AW55="","",'様式 A-1（チーム情報）'!AW55)</f>
      </c>
    </row>
    <row r="100" ht="26.25" customHeight="1" hidden="1">
      <c r="Z100" s="222"/>
    </row>
    <row r="101" spans="43:44" ht="26.25" customHeight="1">
      <c r="AQ101" s="87" t="s">
        <v>454</v>
      </c>
      <c r="AR101" s="87" t="s">
        <v>667</v>
      </c>
    </row>
    <row r="102" spans="44:49" ht="26.25" customHeight="1">
      <c r="AR102" s="201" t="str">
        <f>IF('様式 B-1（個人種目・男子）'!AR102="","",'様式 B-1（個人種目・男子）'!AR102)</f>
        <v>一般</v>
      </c>
      <c r="AS102" s="201" t="str">
        <f>IF('様式 B-1（個人種目・男子）'!AS102="","",'様式 B-1（個人種目・男子）'!AS102)</f>
        <v>ﾏｽﾀｰｽﾞ</v>
      </c>
      <c r="AT102" s="201">
        <f>IF('様式 B-1（個人種目・男子）'!AT102="","",'様式 B-1（個人種目・男子）'!AT102)</f>
      </c>
      <c r="AU102" s="201">
        <f>IF('様式 B-1（個人種目・男子）'!AU102="","",'様式 B-1（個人種目・男子）'!AU102)</f>
      </c>
      <c r="AV102" s="201">
        <f>IF('様式 B-1（個人種目・男子）'!AV102="","",'様式 B-1（個人種目・男子）'!AV102)</f>
      </c>
      <c r="AW102" s="201">
        <f>IF('様式 B-1（個人種目・男子）'!AW102="","",'様式 B-1（個人種目・男子）'!AW102)</f>
      </c>
    </row>
    <row r="103" ht="26.25" customHeight="1"/>
    <row r="104" spans="43:44" ht="26.25" customHeight="1">
      <c r="AQ104" s="87" t="s">
        <v>455</v>
      </c>
      <c r="AR104" s="87" t="s">
        <v>556</v>
      </c>
    </row>
    <row r="105" spans="44:49" ht="26.25" customHeight="1">
      <c r="AR105" s="201">
        <f>IF('様式 A-1（チーム情報）'!Z$18="","",'様式 A-1（チーム情報）'!Z$18)</f>
      </c>
      <c r="AS105" s="201">
        <f>IF('様式 A-1（チーム情報）'!AB$18="","",'様式 A-1（チーム情報）'!AB$18)</f>
      </c>
      <c r="AT105" s="201">
        <f>IF('様式 A-1（チーム情報）'!AD$18="","",'様式 A-1（チーム情報）'!AD$18)</f>
      </c>
      <c r="AU105" s="201">
        <f>IF('様式 A-1（チーム情報）'!AF$18="","",'様式 A-1（チーム情報）'!AF$18)</f>
      </c>
      <c r="AV105" s="201">
        <f>IF('様式 A-1（チーム情報）'!AH$18="","",'様式 A-1（チーム情報）'!AH$18)</f>
      </c>
      <c r="AW105" s="201">
        <f>IF('様式 A-1（チーム情報）'!AJ$18="","",'様式 A-1（チーム情報）'!AJ$18)</f>
      </c>
    </row>
    <row r="106" ht="26.25" customHeight="1"/>
    <row r="107" spans="43:44" ht="24" customHeight="1">
      <c r="AQ107" s="87" t="s">
        <v>539</v>
      </c>
      <c r="AR107" s="87" t="s">
        <v>565</v>
      </c>
    </row>
    <row r="108" ht="24" customHeight="1">
      <c r="AR108" s="131" t="s">
        <v>444</v>
      </c>
    </row>
    <row r="109" ht="24" customHeight="1"/>
    <row r="110" spans="43:44" ht="24" customHeight="1">
      <c r="AQ110" s="87" t="s">
        <v>539</v>
      </c>
      <c r="AR110" s="87" t="s">
        <v>557</v>
      </c>
    </row>
    <row r="111" spans="44:46" ht="24" customHeight="1">
      <c r="AR111" s="201">
        <v>1</v>
      </c>
      <c r="AS111" s="201">
        <v>3</v>
      </c>
      <c r="AT111" s="201"/>
    </row>
    <row r="112" ht="24" customHeight="1"/>
    <row r="113" spans="43:49" ht="24" customHeight="1">
      <c r="AQ113" s="87" t="s">
        <v>456</v>
      </c>
      <c r="AR113" s="87" t="s">
        <v>558</v>
      </c>
      <c r="AV113" s="87"/>
      <c r="AW113" s="87"/>
    </row>
    <row r="114" spans="44:49" ht="24" customHeight="1">
      <c r="AR114" s="202">
        <v>99</v>
      </c>
      <c r="AS114" s="87" t="s">
        <v>350</v>
      </c>
      <c r="AV114" s="87"/>
      <c r="AW114" s="87"/>
    </row>
    <row r="115" ht="24" customHeight="1"/>
    <row r="116" ht="24" customHeight="1"/>
    <row r="117" ht="24" customHeight="1"/>
    <row r="118" ht="24" customHeight="1"/>
    <row r="119" ht="24" customHeight="1"/>
    <row r="120" ht="24" customHeight="1"/>
    <row r="121" ht="24" customHeight="1"/>
  </sheetData>
  <sheetProtection/>
  <mergeCells count="4">
    <mergeCell ref="AH3:AH4"/>
    <mergeCell ref="AI3:AI4"/>
    <mergeCell ref="H3:L3"/>
    <mergeCell ref="AD3:AG3"/>
  </mergeCells>
  <conditionalFormatting sqref="I8:J89">
    <cfRule type="expression" priority="2" dxfId="0" stopIfTrue="1">
      <formula>AND($N8="",$T8&lt;&gt;"")</formula>
    </cfRule>
  </conditionalFormatting>
  <dataValidations count="10">
    <dataValidation type="list" allowBlank="1" showDropDown="1" showInputMessage="1" showErrorMessage="1" imeMode="off" sqref="AD8:AJ89">
      <formula1>$AR$111:$AT$111</formula1>
    </dataValidation>
    <dataValidation allowBlank="1" showInputMessage="1" showErrorMessage="1" imeMode="hiragana" sqref="I8:J89 AB8:AB89"/>
    <dataValidation allowBlank="1" showInputMessage="1" showErrorMessage="1" imeMode="halfKatakana" sqref="AD7:AJ7 K8:L89"/>
    <dataValidation allowBlank="1" showInputMessage="1" showErrorMessage="1" imeMode="off" sqref="W8:X89 AE6:AJ6 N8:N89 AA8:AA89"/>
    <dataValidation type="list" allowBlank="1" showInputMessage="1" showErrorMessage="1" imeMode="off" sqref="Y8:Z89">
      <formula1>"参加,不参加"</formula1>
    </dataValidation>
    <dataValidation type="list" allowBlank="1" showInputMessage="1" showErrorMessage="1" imeMode="off" sqref="U8:U89">
      <formula1>"なし,BLS,ｳｫｰﾀｰｾｰﾌﾃｨ,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imeMode="off" sqref="M8:M89">
      <formula1>$AR$93:$AS$93</formula1>
    </dataValidation>
    <dataValidation type="list" allowBlank="1" showInputMessage="1" showErrorMessage="1" imeMode="off" sqref="O8:O89">
      <formula1>$AR$96:$AT$96</formula1>
    </dataValidation>
    <dataValidation type="list" allowBlank="1" showInputMessage="1" showErrorMessage="1" imeMode="off" sqref="T8:T89">
      <formula1>$AR$99:$AU$99</formula1>
    </dataValidation>
    <dataValidation type="list" allowBlank="1" showInputMessage="1" showErrorMessage="1" imeMode="off" sqref="V8:V89">
      <formula1>$AR$105:$AW$105</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7" r:id="rId1"/>
  <headerFooter>
    <oddHeader>&amp;L&amp;"ＭＳ ゴシック,標準"&amp;12&amp;D &amp;T&amp;R&amp;"ＭＳ ゴシック,標準"&amp;12&lt; &amp;P &gt;</oddHeader>
  </headerFooter>
  <ignoredErrors>
    <ignoredError sqref="AH91" formulaRange="1"/>
  </ignoredErrors>
</worksheet>
</file>

<file path=xl/worksheets/sheet4.xml><?xml version="1.0" encoding="utf-8"?>
<worksheet xmlns="http://schemas.openxmlformats.org/spreadsheetml/2006/main" xmlns:r="http://schemas.openxmlformats.org/officeDocument/2006/relationships">
  <sheetPr>
    <tabColor rgb="FFFF9900"/>
    <pageSetUpPr fitToPage="1"/>
  </sheetPr>
  <dimension ref="A1:Y32"/>
  <sheetViews>
    <sheetView zoomScale="70" zoomScaleNormal="70" zoomScaleSheetLayoutView="90" workbookViewId="0" topLeftCell="B3">
      <selection activeCell="J10" sqref="J10"/>
    </sheetView>
  </sheetViews>
  <sheetFormatPr defaultColWidth="9.00390625" defaultRowHeight="13.5"/>
  <cols>
    <col min="1" max="1" width="5.625" style="145" hidden="1" customWidth="1"/>
    <col min="2" max="2" width="50.625" style="145" customWidth="1"/>
    <col min="3" max="4" width="15.625" style="145" hidden="1" customWidth="1"/>
    <col min="5" max="5" width="5.625" style="145" hidden="1" customWidth="1"/>
    <col min="6" max="6" width="5.625" style="145" customWidth="1"/>
    <col min="7" max="7" width="10.625" style="145" customWidth="1"/>
    <col min="8" max="14" width="18.625" style="145" customWidth="1"/>
    <col min="15" max="17" width="8.625" style="145" customWidth="1"/>
    <col min="18" max="18" width="8.625" style="145" hidden="1" customWidth="1"/>
    <col min="19" max="27" width="15.625" style="145" hidden="1" customWidth="1"/>
    <col min="28" max="29" width="0" style="145" hidden="1" customWidth="1"/>
    <col min="30" max="16384" width="9.00390625" style="145" customWidth="1"/>
  </cols>
  <sheetData>
    <row r="1" spans="1:25" s="85" customFormat="1" ht="24" customHeight="1" hidden="1">
      <c r="A1" s="89" t="s">
        <v>51</v>
      </c>
      <c r="B1" s="88" t="s">
        <v>291</v>
      </c>
      <c r="C1" s="89" t="s">
        <v>51</v>
      </c>
      <c r="D1" s="89" t="s">
        <v>51</v>
      </c>
      <c r="E1" s="89" t="s">
        <v>51</v>
      </c>
      <c r="F1" s="88" t="s">
        <v>291</v>
      </c>
      <c r="G1" s="88" t="s">
        <v>291</v>
      </c>
      <c r="H1" s="88" t="s">
        <v>291</v>
      </c>
      <c r="I1" s="88" t="s">
        <v>291</v>
      </c>
      <c r="J1" s="88" t="s">
        <v>291</v>
      </c>
      <c r="K1" s="88" t="s">
        <v>291</v>
      </c>
      <c r="L1" s="88" t="s">
        <v>291</v>
      </c>
      <c r="M1" s="88" t="s">
        <v>291</v>
      </c>
      <c r="N1" s="88" t="s">
        <v>291</v>
      </c>
      <c r="O1" s="88" t="s">
        <v>52</v>
      </c>
      <c r="P1" s="88" t="s">
        <v>52</v>
      </c>
      <c r="Q1" s="88" t="s">
        <v>52</v>
      </c>
      <c r="R1" s="89" t="s">
        <v>51</v>
      </c>
      <c r="S1" s="89" t="s">
        <v>51</v>
      </c>
      <c r="T1" s="89" t="s">
        <v>51</v>
      </c>
      <c r="U1" s="89" t="s">
        <v>51</v>
      </c>
      <c r="V1" s="89" t="s">
        <v>51</v>
      </c>
      <c r="W1" s="89" t="s">
        <v>51</v>
      </c>
      <c r="X1" s="89" t="s">
        <v>51</v>
      </c>
      <c r="Y1" s="89" t="s">
        <v>51</v>
      </c>
    </row>
    <row r="2" spans="1:25" s="108" customFormat="1" ht="24" customHeight="1" hidden="1">
      <c r="A2" s="108" t="s">
        <v>292</v>
      </c>
      <c r="B2" s="109" t="s">
        <v>302</v>
      </c>
      <c r="C2" s="108" t="s">
        <v>303</v>
      </c>
      <c r="D2" s="108" t="s">
        <v>304</v>
      </c>
      <c r="E2" s="108" t="s">
        <v>305</v>
      </c>
      <c r="F2" s="109" t="s">
        <v>401</v>
      </c>
      <c r="G2" s="109" t="s">
        <v>306</v>
      </c>
      <c r="H2" s="109" t="s">
        <v>307</v>
      </c>
      <c r="I2" s="109" t="s">
        <v>308</v>
      </c>
      <c r="J2" s="109" t="s">
        <v>309</v>
      </c>
      <c r="K2" s="109" t="s">
        <v>310</v>
      </c>
      <c r="L2" s="109" t="s">
        <v>311</v>
      </c>
      <c r="M2" s="109" t="s">
        <v>312</v>
      </c>
      <c r="N2" s="109" t="s">
        <v>313</v>
      </c>
      <c r="O2" s="109" t="s">
        <v>332</v>
      </c>
      <c r="P2" s="109" t="s">
        <v>431</v>
      </c>
      <c r="Q2" s="109" t="s">
        <v>432</v>
      </c>
      <c r="R2" s="108" t="s">
        <v>433</v>
      </c>
      <c r="S2" s="108" t="s">
        <v>434</v>
      </c>
      <c r="T2" s="108" t="s">
        <v>435</v>
      </c>
      <c r="U2" s="108" t="s">
        <v>436</v>
      </c>
      <c r="V2" s="108" t="s">
        <v>437</v>
      </c>
      <c r="W2" s="108" t="s">
        <v>438</v>
      </c>
      <c r="X2" s="108" t="s">
        <v>439</v>
      </c>
      <c r="Y2" s="108" t="s">
        <v>447</v>
      </c>
    </row>
    <row r="3" spans="2:14" ht="24" customHeight="1">
      <c r="B3" s="146" t="s">
        <v>571</v>
      </c>
      <c r="I3" s="405" t="str">
        <f>ASC('様式 WA-1（集計作業用）'!C6)</f>
        <v>0</v>
      </c>
      <c r="J3" s="405"/>
      <c r="K3" s="405"/>
      <c r="L3" s="404">
        <f>IF('様式 A-1（チーム情報）'!AG7="","",LEFT('様式 A-1（チーム情報）'!AG7,1))</f>
      </c>
      <c r="M3" s="402">
        <f>IF('様式 WA-1（集計作業用）'!$A$6="","",'様式 WA-1（集計作業用）'!$A$6)</f>
      </c>
      <c r="N3" s="147" t="s">
        <v>664</v>
      </c>
    </row>
    <row r="4" spans="2:18" ht="24" customHeight="1">
      <c r="B4" s="148" t="str">
        <f>'様式 A-1（チーム情報）'!AV32</f>
        <v>第6回福岡ライフセービング選手権大会</v>
      </c>
      <c r="L4" s="404"/>
      <c r="M4" s="403"/>
      <c r="N4" s="147" t="s">
        <v>301</v>
      </c>
      <c r="R4" s="55" t="s">
        <v>560</v>
      </c>
    </row>
    <row r="5" ht="24" customHeight="1">
      <c r="R5" s="180" t="s">
        <v>559</v>
      </c>
    </row>
    <row r="6" spans="8:18" ht="24" customHeight="1">
      <c r="H6" s="33" t="s">
        <v>704</v>
      </c>
      <c r="I6" s="248"/>
      <c r="J6" s="248"/>
      <c r="K6" s="248"/>
      <c r="L6" s="248"/>
      <c r="M6" s="248"/>
      <c r="N6" s="248"/>
      <c r="R6" s="181" t="s">
        <v>559</v>
      </c>
    </row>
    <row r="7" spans="1:14" ht="39.75" customHeight="1">
      <c r="A7" s="149" t="s">
        <v>440</v>
      </c>
      <c r="B7" s="150" t="s">
        <v>26</v>
      </c>
      <c r="C7" s="151" t="s">
        <v>32</v>
      </c>
      <c r="D7" s="150" t="s">
        <v>29</v>
      </c>
      <c r="E7" s="149" t="s">
        <v>300</v>
      </c>
      <c r="F7" s="152" t="s">
        <v>283</v>
      </c>
      <c r="G7" s="62" t="s">
        <v>384</v>
      </c>
      <c r="H7" s="215" t="s">
        <v>762</v>
      </c>
      <c r="I7" s="215" t="s">
        <v>763</v>
      </c>
      <c r="J7" s="215" t="s">
        <v>780</v>
      </c>
      <c r="K7" s="215" t="s">
        <v>777</v>
      </c>
      <c r="L7" s="215"/>
      <c r="M7" s="215"/>
      <c r="N7" s="215"/>
    </row>
    <row r="8" spans="1:14" ht="24" customHeight="1" hidden="1">
      <c r="A8" s="171">
        <f>IF('様式 WA-1（集計作業用）'!$A$6="","",'様式 WA-1（集計作業用）'!$A$6)</f>
      </c>
      <c r="B8" s="170">
        <f>IF('様式 WA-1（集計作業用）'!$C$6="","",'様式 WA-1（集計作業用）'!$C$6)</f>
        <v>0</v>
      </c>
      <c r="C8" s="170"/>
      <c r="D8" s="170"/>
      <c r="E8" s="171">
        <f>LEFT('様式 A-1（チーム情報）'!$AG$7,1)</f>
      </c>
      <c r="F8" s="171">
        <v>1</v>
      </c>
      <c r="G8" s="171" t="s">
        <v>30</v>
      </c>
      <c r="H8" s="214"/>
      <c r="I8" s="214"/>
      <c r="J8" s="214"/>
      <c r="K8" s="214"/>
      <c r="L8" s="214"/>
      <c r="M8" s="214"/>
      <c r="N8" s="214"/>
    </row>
    <row r="9" spans="1:14" ht="24" customHeight="1" hidden="1">
      <c r="A9" s="171">
        <f>IF('様式 WA-1（集計作業用）'!$A$6="","",'様式 WA-1（集計作業用）'!$A$6)</f>
      </c>
      <c r="B9" s="170">
        <f>IF('様式 WA-1（集計作業用）'!$C$6="","",'様式 WA-1（集計作業用）'!$C$6)</f>
        <v>0</v>
      </c>
      <c r="C9" s="170"/>
      <c r="D9" s="170"/>
      <c r="E9" s="171">
        <f>LEFT('様式 A-1（チーム情報）'!$AG$7,1)</f>
      </c>
      <c r="F9" s="171">
        <v>2</v>
      </c>
      <c r="G9" s="171" t="s">
        <v>43</v>
      </c>
      <c r="H9" s="214"/>
      <c r="I9" s="214"/>
      <c r="J9" s="214"/>
      <c r="K9" s="214"/>
      <c r="L9" s="214"/>
      <c r="M9" s="214"/>
      <c r="N9" s="214"/>
    </row>
    <row r="10" spans="1:14" ht="24" customHeight="1">
      <c r="A10" s="154">
        <f>IF('様式 WA-1（集計作業用）'!$A$6="","",'様式 WA-1（集計作業用）'!$A$6)</f>
      </c>
      <c r="B10" s="155">
        <f>IF('様式 WA-1（集計作業用）'!$B$6="","",'様式 WA-1（集計作業用）'!$B$6)</f>
        <v>0</v>
      </c>
      <c r="C10" s="155"/>
      <c r="D10" s="155"/>
      <c r="E10" s="154">
        <f>LEFT('様式 A-1（チーム情報）'!$AG$7,1)</f>
      </c>
      <c r="F10" s="154" t="s">
        <v>699</v>
      </c>
      <c r="G10" s="158" t="s">
        <v>77</v>
      </c>
      <c r="H10" s="203"/>
      <c r="I10" s="203"/>
      <c r="J10" s="223"/>
      <c r="K10" s="223"/>
      <c r="L10" s="214"/>
      <c r="M10" s="214"/>
      <c r="N10" s="214"/>
    </row>
    <row r="11" spans="2:14" ht="24" customHeight="1">
      <c r="B11" s="155">
        <f>IF('様式 WA-1（集計作業用）'!$B$6="","",'様式 WA-1（集計作業用）'!$B$6)</f>
        <v>0</v>
      </c>
      <c r="C11" s="155"/>
      <c r="D11" s="155"/>
      <c r="E11" s="154">
        <f>LEFT('様式 A-1（チーム情報）'!$AG$7,1)</f>
      </c>
      <c r="F11" s="154" t="s">
        <v>700</v>
      </c>
      <c r="G11" s="158" t="s">
        <v>77</v>
      </c>
      <c r="H11" s="203"/>
      <c r="I11" s="203"/>
      <c r="J11" s="223"/>
      <c r="K11" s="223"/>
      <c r="L11" s="214"/>
      <c r="M11" s="214"/>
      <c r="N11" s="214"/>
    </row>
    <row r="12" ht="24" customHeight="1">
      <c r="R12" s="128" t="s">
        <v>94</v>
      </c>
    </row>
    <row r="13" spans="18:19" ht="24" customHeight="1">
      <c r="R13" s="145" t="s">
        <v>428</v>
      </c>
      <c r="S13" s="87" t="s">
        <v>565</v>
      </c>
    </row>
    <row r="14" ht="24" customHeight="1">
      <c r="S14" s="131" t="s">
        <v>443</v>
      </c>
    </row>
    <row r="15" ht="24" customHeight="1"/>
    <row r="16" spans="18:21" ht="24" customHeight="1">
      <c r="R16" s="145" t="s">
        <v>428</v>
      </c>
      <c r="S16" s="87" t="s">
        <v>97</v>
      </c>
      <c r="T16" s="71"/>
      <c r="U16" s="71"/>
    </row>
    <row r="17" spans="19:21" ht="24" customHeight="1">
      <c r="S17" s="197">
        <v>1</v>
      </c>
      <c r="T17" s="197"/>
      <c r="U17" s="197"/>
    </row>
    <row r="18" ht="24" customHeight="1"/>
    <row r="19" spans="18:19" ht="24" customHeight="1">
      <c r="R19" s="145" t="s">
        <v>428</v>
      </c>
      <c r="S19" s="145" t="s">
        <v>425</v>
      </c>
    </row>
    <row r="20" ht="24" customHeight="1">
      <c r="S20" s="131" t="s">
        <v>424</v>
      </c>
    </row>
    <row r="21" ht="24" customHeight="1"/>
    <row r="22" ht="24" customHeight="1">
      <c r="S22" s="172" t="s">
        <v>423</v>
      </c>
    </row>
    <row r="23" spans="19:25" ht="24" customHeight="1">
      <c r="S23" s="150" t="s">
        <v>26</v>
      </c>
      <c r="T23" s="152" t="s">
        <v>283</v>
      </c>
      <c r="U23" s="62" t="s">
        <v>384</v>
      </c>
      <c r="V23" s="153" t="s">
        <v>429</v>
      </c>
      <c r="W23" s="153" t="s">
        <v>430</v>
      </c>
      <c r="X23" s="153" t="s">
        <v>420</v>
      </c>
      <c r="Y23" s="153"/>
    </row>
    <row r="24" spans="19:25" ht="24" customHeight="1">
      <c r="S24" s="155" t="s">
        <v>426</v>
      </c>
      <c r="T24" s="154">
        <v>1</v>
      </c>
      <c r="U24" s="156" t="s">
        <v>30</v>
      </c>
      <c r="V24" s="155"/>
      <c r="W24" s="170"/>
      <c r="X24" s="170"/>
      <c r="Y24" s="170"/>
    </row>
    <row r="25" spans="19:25" ht="24" customHeight="1">
      <c r="S25" s="155" t="s">
        <v>426</v>
      </c>
      <c r="T25" s="154">
        <v>2</v>
      </c>
      <c r="U25" s="157" t="s">
        <v>43</v>
      </c>
      <c r="V25" s="170"/>
      <c r="W25" s="155"/>
      <c r="X25" s="170"/>
      <c r="Y25" s="170"/>
    </row>
    <row r="26" spans="19:25" ht="24" customHeight="1">
      <c r="S26" s="155" t="s">
        <v>426</v>
      </c>
      <c r="T26" s="154">
        <v>3</v>
      </c>
      <c r="U26" s="158" t="s">
        <v>77</v>
      </c>
      <c r="V26" s="170"/>
      <c r="W26" s="170"/>
      <c r="X26" s="155"/>
      <c r="Y26" s="170"/>
    </row>
    <row r="27" ht="24" customHeight="1"/>
    <row r="28" ht="24" customHeight="1">
      <c r="S28" s="172" t="s">
        <v>427</v>
      </c>
    </row>
    <row r="29" spans="19:25" ht="24" customHeight="1">
      <c r="S29" s="150" t="s">
        <v>26</v>
      </c>
      <c r="T29" s="152" t="s">
        <v>283</v>
      </c>
      <c r="U29" s="62" t="s">
        <v>384</v>
      </c>
      <c r="V29" s="153" t="s">
        <v>420</v>
      </c>
      <c r="W29" s="153" t="s">
        <v>422</v>
      </c>
      <c r="X29" s="153" t="s">
        <v>421</v>
      </c>
      <c r="Y29" s="153"/>
    </row>
    <row r="30" spans="19:25" ht="24" customHeight="1">
      <c r="S30" s="170" t="s">
        <v>426</v>
      </c>
      <c r="T30" s="171">
        <v>1</v>
      </c>
      <c r="U30" s="171" t="s">
        <v>30</v>
      </c>
      <c r="V30" s="170"/>
      <c r="W30" s="170"/>
      <c r="X30" s="170"/>
      <c r="Y30" s="170"/>
    </row>
    <row r="31" spans="19:25" ht="24" customHeight="1">
      <c r="S31" s="170" t="s">
        <v>426</v>
      </c>
      <c r="T31" s="171">
        <v>2</v>
      </c>
      <c r="U31" s="171" t="s">
        <v>43</v>
      </c>
      <c r="V31" s="170"/>
      <c r="W31" s="170"/>
      <c r="X31" s="170"/>
      <c r="Y31" s="170"/>
    </row>
    <row r="32" spans="19:25" ht="24" customHeight="1">
      <c r="S32" s="155" t="s">
        <v>426</v>
      </c>
      <c r="T32" s="154">
        <v>3</v>
      </c>
      <c r="U32" s="158" t="s">
        <v>77</v>
      </c>
      <c r="V32" s="155"/>
      <c r="W32" s="155"/>
      <c r="X32" s="155"/>
      <c r="Y32" s="170"/>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sheetData>
  <sheetProtection/>
  <mergeCells count="3">
    <mergeCell ref="M3:M4"/>
    <mergeCell ref="L3:L4"/>
    <mergeCell ref="I3:K3"/>
  </mergeCells>
  <dataValidations count="3">
    <dataValidation type="list" allowBlank="1" showDropDown="1" showInputMessage="1" showErrorMessage="1" imeMode="off" sqref="H8:N11">
      <formula1>$S$17:$U$17</formula1>
    </dataValidation>
    <dataValidation allowBlank="1" showInputMessage="1" showErrorMessage="1" imeMode="halfKatakana" sqref="H7:N7"/>
    <dataValidation allowBlank="1" showInputMessage="1" showErrorMessage="1" imeMode="off" sqref="I6:N6"/>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0" r:id="rId1"/>
  <headerFooter>
    <oddHeader>&amp;L&amp;"ＭＳ ゴシック,標準"&amp;12&amp;D &amp;T&amp;R&amp;"ＭＳ ゴシック,標準"&amp;12&lt; &amp;P &gt;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0"/>
  <sheetViews>
    <sheetView view="pageBreakPreview" zoomScale="60" zoomScaleNormal="70" zoomScalePageLayoutView="0" workbookViewId="0" topLeftCell="A16">
      <selection activeCell="AF21" sqref="AF21"/>
    </sheetView>
  </sheetViews>
  <sheetFormatPr defaultColWidth="9.00390625" defaultRowHeight="13.5"/>
  <cols>
    <col min="1" max="28" width="4.625" style="230" customWidth="1"/>
    <col min="29" max="16384" width="9.00390625" style="230" customWidth="1"/>
  </cols>
  <sheetData>
    <row r="1" spans="1:25" ht="31.5" customHeight="1" thickBot="1" thickTop="1">
      <c r="A1" s="406" t="s">
        <v>716</v>
      </c>
      <c r="B1" s="406"/>
      <c r="C1" s="406"/>
      <c r="D1" s="407"/>
      <c r="E1" s="408" t="s">
        <v>744</v>
      </c>
      <c r="F1" s="409"/>
      <c r="G1" s="409"/>
      <c r="H1" s="409"/>
      <c r="I1" s="409"/>
      <c r="J1" s="409"/>
      <c r="K1" s="409"/>
      <c r="L1" s="409"/>
      <c r="M1" s="409"/>
      <c r="N1" s="409"/>
      <c r="O1" s="409"/>
      <c r="P1" s="409"/>
      <c r="Q1" s="409"/>
      <c r="R1" s="409"/>
      <c r="S1" s="409"/>
      <c r="T1" s="409"/>
      <c r="U1" s="409"/>
      <c r="V1" s="409"/>
      <c r="W1" s="409"/>
      <c r="X1" s="409"/>
      <c r="Y1" s="410"/>
    </row>
    <row r="2" spans="1:25" ht="24" customHeight="1" thickTop="1">
      <c r="A2" s="231"/>
      <c r="B2" s="231"/>
      <c r="C2" s="231"/>
      <c r="D2" s="231"/>
      <c r="E2" s="231"/>
      <c r="F2" s="231"/>
      <c r="G2" s="231"/>
      <c r="H2" s="231"/>
      <c r="I2" s="231"/>
      <c r="J2" s="231"/>
      <c r="K2" s="231"/>
      <c r="L2" s="231"/>
      <c r="M2" s="231"/>
      <c r="N2" s="231"/>
      <c r="O2" s="231"/>
      <c r="P2" s="231"/>
      <c r="Q2" s="231"/>
      <c r="R2" s="231"/>
      <c r="S2" s="231"/>
      <c r="T2" s="231"/>
      <c r="U2" s="231"/>
      <c r="V2" s="231"/>
      <c r="W2" s="231"/>
      <c r="X2" s="231"/>
      <c r="Y2" s="231"/>
    </row>
    <row r="3" spans="1:25" ht="24" customHeight="1">
      <c r="A3" s="231"/>
      <c r="B3" s="231" t="s">
        <v>717</v>
      </c>
      <c r="C3" s="231"/>
      <c r="D3" s="231"/>
      <c r="E3" s="231"/>
      <c r="F3" s="231"/>
      <c r="G3" s="231"/>
      <c r="H3" s="231"/>
      <c r="I3" s="231"/>
      <c r="J3" s="231"/>
      <c r="K3" s="231"/>
      <c r="L3" s="231"/>
      <c r="M3" s="231"/>
      <c r="N3" s="231"/>
      <c r="O3" s="231"/>
      <c r="P3" s="231"/>
      <c r="Q3" s="231"/>
      <c r="R3" s="231"/>
      <c r="S3" s="231"/>
      <c r="T3" s="231"/>
      <c r="U3" s="231"/>
      <c r="V3" s="231"/>
      <c r="W3" s="231"/>
      <c r="X3" s="231"/>
      <c r="Y3" s="231"/>
    </row>
    <row r="4" spans="1:25" ht="24" customHeight="1">
      <c r="A4" s="231"/>
      <c r="B4" s="231" t="s">
        <v>13</v>
      </c>
      <c r="C4" s="231"/>
      <c r="D4" s="231"/>
      <c r="E4" s="231"/>
      <c r="F4" s="231"/>
      <c r="G4" s="231"/>
      <c r="H4" s="231"/>
      <c r="I4" s="231"/>
      <c r="J4" s="231"/>
      <c r="K4" s="231"/>
      <c r="L4" s="231"/>
      <c r="M4" s="231"/>
      <c r="N4" s="231"/>
      <c r="O4" s="231"/>
      <c r="P4" s="231"/>
      <c r="Q4" s="231"/>
      <c r="R4" s="231"/>
      <c r="S4" s="231"/>
      <c r="T4" s="231"/>
      <c r="U4" s="231"/>
      <c r="V4" s="231"/>
      <c r="W4" s="231"/>
      <c r="X4" s="231"/>
      <c r="Y4" s="231"/>
    </row>
    <row r="5" spans="1:25" ht="24" customHeight="1">
      <c r="A5" s="231"/>
      <c r="B5" s="232" t="s">
        <v>718</v>
      </c>
      <c r="C5" s="231" t="s">
        <v>719</v>
      </c>
      <c r="D5" s="231"/>
      <c r="E5" s="231"/>
      <c r="F5" s="231"/>
      <c r="G5" s="231"/>
      <c r="H5" s="231"/>
      <c r="I5" s="231"/>
      <c r="J5" s="231"/>
      <c r="K5" s="231"/>
      <c r="L5" s="231"/>
      <c r="M5" s="231"/>
      <c r="N5" s="231"/>
      <c r="O5" s="231"/>
      <c r="P5" s="231"/>
      <c r="Q5" s="231"/>
      <c r="R5" s="231"/>
      <c r="S5" s="231"/>
      <c r="T5" s="231"/>
      <c r="U5" s="231"/>
      <c r="V5" s="231"/>
      <c r="W5" s="231"/>
      <c r="X5" s="231"/>
      <c r="Y5" s="231"/>
    </row>
    <row r="6" spans="1:25" ht="24" customHeight="1">
      <c r="A6" s="231"/>
      <c r="B6" s="232" t="s">
        <v>448</v>
      </c>
      <c r="C6" s="231" t="s">
        <v>720</v>
      </c>
      <c r="D6" s="231"/>
      <c r="E6" s="231"/>
      <c r="F6" s="231"/>
      <c r="G6" s="231"/>
      <c r="H6" s="231"/>
      <c r="I6" s="231"/>
      <c r="J6" s="231"/>
      <c r="K6" s="231"/>
      <c r="L6" s="231"/>
      <c r="M6" s="231"/>
      <c r="N6" s="231"/>
      <c r="O6" s="231"/>
      <c r="P6" s="231"/>
      <c r="Q6" s="231"/>
      <c r="R6" s="231"/>
      <c r="S6" s="231"/>
      <c r="T6" s="231"/>
      <c r="U6" s="231"/>
      <c r="V6" s="231"/>
      <c r="W6" s="231"/>
      <c r="X6" s="231"/>
      <c r="Y6" s="231"/>
    </row>
    <row r="7" spans="1:25" ht="24" customHeight="1">
      <c r="A7" s="231"/>
      <c r="B7" s="232" t="s">
        <v>449</v>
      </c>
      <c r="C7" s="231" t="s">
        <v>745</v>
      </c>
      <c r="D7" s="231"/>
      <c r="E7" s="231"/>
      <c r="F7" s="231"/>
      <c r="G7" s="231"/>
      <c r="H7" s="231"/>
      <c r="I7" s="231"/>
      <c r="J7" s="231"/>
      <c r="K7" s="231"/>
      <c r="L7" s="231"/>
      <c r="M7" s="231"/>
      <c r="N7" s="231"/>
      <c r="O7" s="231"/>
      <c r="P7" s="231"/>
      <c r="Q7" s="231"/>
      <c r="R7" s="231"/>
      <c r="S7" s="231"/>
      <c r="T7" s="231"/>
      <c r="U7" s="231"/>
      <c r="V7" s="231"/>
      <c r="W7" s="231"/>
      <c r="X7" s="231"/>
      <c r="Y7" s="231"/>
    </row>
    <row r="8" spans="1:25" ht="24" customHeight="1">
      <c r="A8" s="231"/>
      <c r="B8" s="231"/>
      <c r="C8" s="231"/>
      <c r="D8" s="231"/>
      <c r="E8" s="231"/>
      <c r="F8" s="231"/>
      <c r="G8" s="231"/>
      <c r="H8" s="231"/>
      <c r="I8" s="231"/>
      <c r="J8" s="231"/>
      <c r="K8" s="231"/>
      <c r="L8" s="231"/>
      <c r="M8" s="231"/>
      <c r="N8" s="231"/>
      <c r="O8" s="231"/>
      <c r="P8" s="231"/>
      <c r="Q8" s="231"/>
      <c r="R8" s="231"/>
      <c r="S8" s="231"/>
      <c r="T8" s="231"/>
      <c r="U8" s="231"/>
      <c r="V8" s="231"/>
      <c r="W8" s="231"/>
      <c r="X8" s="231"/>
      <c r="Y8" s="231"/>
    </row>
    <row r="9" spans="1:25" ht="24" customHeight="1">
      <c r="A9" s="231"/>
      <c r="B9" s="231"/>
      <c r="C9" s="231"/>
      <c r="D9" s="231"/>
      <c r="E9" s="231"/>
      <c r="F9" s="231"/>
      <c r="G9" s="231"/>
      <c r="H9" s="231"/>
      <c r="I9" s="231"/>
      <c r="J9" s="231"/>
      <c r="K9" s="231"/>
      <c r="L9" s="231"/>
      <c r="M9" s="231"/>
      <c r="N9" s="231"/>
      <c r="O9" s="231"/>
      <c r="P9" s="231"/>
      <c r="Q9" s="231"/>
      <c r="R9" s="231"/>
      <c r="S9" s="231"/>
      <c r="T9" s="231"/>
      <c r="U9" s="231"/>
      <c r="V9" s="231"/>
      <c r="W9" s="231"/>
      <c r="X9" s="231"/>
      <c r="Y9" s="231"/>
    </row>
    <row r="10" spans="1:25" ht="24" customHeight="1">
      <c r="A10" s="411" t="s">
        <v>383</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row>
    <row r="11" spans="1:25" ht="36" customHeight="1">
      <c r="A11" s="412"/>
      <c r="B11" s="413"/>
      <c r="C11" s="413"/>
      <c r="D11" s="414"/>
      <c r="E11" s="412"/>
      <c r="F11" s="413"/>
      <c r="G11" s="413"/>
      <c r="H11" s="415"/>
      <c r="I11" s="412" t="s">
        <v>721</v>
      </c>
      <c r="J11" s="413"/>
      <c r="K11" s="416"/>
      <c r="L11" s="416"/>
      <c r="M11" s="416"/>
      <c r="N11" s="416"/>
      <c r="O11" s="416"/>
      <c r="P11" s="416"/>
      <c r="Q11" s="416"/>
      <c r="R11" s="416"/>
      <c r="S11" s="416"/>
      <c r="T11" s="417"/>
      <c r="U11" s="233" t="s">
        <v>722</v>
      </c>
      <c r="V11" s="418"/>
      <c r="W11" s="418"/>
      <c r="X11" s="418"/>
      <c r="Y11" s="419"/>
    </row>
    <row r="12" spans="1:25" ht="12" customHeight="1">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row>
    <row r="13" spans="1:25" ht="24" customHeight="1">
      <c r="A13" s="420" t="s">
        <v>723</v>
      </c>
      <c r="B13" s="420"/>
      <c r="C13" s="420"/>
      <c r="D13" s="420"/>
      <c r="E13" s="420"/>
      <c r="F13" s="420"/>
      <c r="H13" s="421" t="str">
        <f>'様式 A-1（チーム情報）'!M1</f>
        <v>第6回福岡ライフセービング選手権大会</v>
      </c>
      <c r="I13" s="421"/>
      <c r="J13" s="421"/>
      <c r="K13" s="421"/>
      <c r="L13" s="421"/>
      <c r="M13" s="421"/>
      <c r="N13" s="421"/>
      <c r="O13" s="421"/>
      <c r="P13" s="421"/>
      <c r="Q13" s="421"/>
      <c r="R13" s="421"/>
      <c r="S13" s="421"/>
      <c r="T13" s="421"/>
      <c r="U13" s="421"/>
      <c r="V13" s="234"/>
      <c r="W13" s="422">
        <f>IF('様式 WA-1（集計作業用）'!$A$6="","",'様式 WA-1（集計作業用）'!$A$6)</f>
      </c>
      <c r="X13" s="423"/>
      <c r="Y13" s="424"/>
    </row>
    <row r="14" spans="1:25" ht="24" customHeight="1">
      <c r="A14" s="234"/>
      <c r="B14" s="234"/>
      <c r="C14" s="234"/>
      <c r="D14" s="234"/>
      <c r="E14" s="234"/>
      <c r="F14" s="234"/>
      <c r="G14" s="234"/>
      <c r="H14" s="234"/>
      <c r="I14" s="234"/>
      <c r="J14" s="234"/>
      <c r="K14" s="234"/>
      <c r="L14" s="234"/>
      <c r="M14" s="234"/>
      <c r="N14" s="234"/>
      <c r="O14" s="234"/>
      <c r="P14" s="234"/>
      <c r="Q14" s="234"/>
      <c r="R14" s="234"/>
      <c r="S14" s="234"/>
      <c r="T14" s="234"/>
      <c r="U14" s="234"/>
      <c r="V14" s="234"/>
      <c r="W14" s="425"/>
      <c r="X14" s="426"/>
      <c r="Y14" s="427"/>
    </row>
    <row r="15" spans="1:25" ht="24" customHeight="1">
      <c r="A15" s="234"/>
      <c r="B15" s="234"/>
      <c r="C15" s="234"/>
      <c r="D15" s="234"/>
      <c r="E15" s="234"/>
      <c r="F15" s="234"/>
      <c r="G15" s="234"/>
      <c r="H15" s="234"/>
      <c r="I15" s="234"/>
      <c r="J15" s="234"/>
      <c r="K15" s="234"/>
      <c r="L15" s="234"/>
      <c r="M15" s="234"/>
      <c r="N15" s="234"/>
      <c r="O15" s="234"/>
      <c r="P15" s="234"/>
      <c r="Q15" s="234"/>
      <c r="R15" s="234"/>
      <c r="S15" s="234"/>
      <c r="T15" s="234"/>
      <c r="U15" s="234"/>
      <c r="V15" s="234"/>
      <c r="W15" s="234"/>
      <c r="X15" s="234"/>
      <c r="Y15" s="234"/>
    </row>
    <row r="16" spans="1:25" ht="24" customHeight="1">
      <c r="A16" s="428" t="s">
        <v>14</v>
      </c>
      <c r="B16" s="428"/>
      <c r="C16" s="428"/>
      <c r="D16" s="428"/>
      <c r="E16" s="428"/>
      <c r="F16" s="428"/>
      <c r="G16" s="428"/>
      <c r="H16" s="428"/>
      <c r="I16" s="428"/>
      <c r="J16" s="428"/>
      <c r="K16" s="428"/>
      <c r="L16" s="428"/>
      <c r="M16" s="428"/>
      <c r="N16" s="428"/>
      <c r="O16" s="428"/>
      <c r="P16" s="428"/>
      <c r="Q16" s="428"/>
      <c r="R16" s="428"/>
      <c r="S16" s="428"/>
      <c r="T16" s="428"/>
      <c r="U16" s="428"/>
      <c r="V16" s="428"/>
      <c r="W16" s="428"/>
      <c r="X16" s="428"/>
      <c r="Y16" s="428"/>
    </row>
    <row r="17" spans="1:25" ht="36" customHeight="1">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row>
    <row r="18" spans="1:25" ht="48" customHeight="1">
      <c r="A18" s="235" t="s">
        <v>724</v>
      </c>
      <c r="B18" s="429" t="s">
        <v>725</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row>
    <row r="19" spans="1:25" ht="48" customHeight="1">
      <c r="A19" s="235" t="s">
        <v>86</v>
      </c>
      <c r="B19" s="429" t="s">
        <v>726</v>
      </c>
      <c r="C19" s="429"/>
      <c r="D19" s="429"/>
      <c r="E19" s="429"/>
      <c r="F19" s="429"/>
      <c r="G19" s="429"/>
      <c r="H19" s="429"/>
      <c r="I19" s="429"/>
      <c r="J19" s="429"/>
      <c r="K19" s="429"/>
      <c r="L19" s="429"/>
      <c r="M19" s="429"/>
      <c r="N19" s="429"/>
      <c r="O19" s="429"/>
      <c r="P19" s="429"/>
      <c r="Q19" s="429"/>
      <c r="R19" s="429"/>
      <c r="S19" s="429"/>
      <c r="T19" s="429"/>
      <c r="U19" s="429"/>
      <c r="V19" s="429"/>
      <c r="W19" s="429"/>
      <c r="X19" s="429"/>
      <c r="Y19" s="429"/>
    </row>
    <row r="20" spans="1:25" ht="48" customHeight="1">
      <c r="A20" s="235" t="s">
        <v>84</v>
      </c>
      <c r="B20" s="429" t="s">
        <v>727</v>
      </c>
      <c r="C20" s="429"/>
      <c r="D20" s="429"/>
      <c r="E20" s="429"/>
      <c r="F20" s="429"/>
      <c r="G20" s="429"/>
      <c r="H20" s="429"/>
      <c r="I20" s="429"/>
      <c r="J20" s="429"/>
      <c r="K20" s="429"/>
      <c r="L20" s="429"/>
      <c r="M20" s="429"/>
      <c r="N20" s="429"/>
      <c r="O20" s="429"/>
      <c r="P20" s="429"/>
      <c r="Q20" s="429"/>
      <c r="R20" s="429"/>
      <c r="S20" s="429"/>
      <c r="T20" s="429"/>
      <c r="U20" s="429"/>
      <c r="V20" s="429"/>
      <c r="W20" s="429"/>
      <c r="X20" s="429"/>
      <c r="Y20" s="429"/>
    </row>
    <row r="21" spans="1:25" ht="94.5" customHeight="1">
      <c r="A21" s="235" t="s">
        <v>378</v>
      </c>
      <c r="B21" s="430" t="s">
        <v>728</v>
      </c>
      <c r="C21" s="430"/>
      <c r="D21" s="430"/>
      <c r="E21" s="430"/>
      <c r="F21" s="430"/>
      <c r="G21" s="430"/>
      <c r="H21" s="430"/>
      <c r="I21" s="430"/>
      <c r="J21" s="430"/>
      <c r="K21" s="430"/>
      <c r="L21" s="430"/>
      <c r="M21" s="430"/>
      <c r="N21" s="430"/>
      <c r="O21" s="430"/>
      <c r="P21" s="430"/>
      <c r="Q21" s="430"/>
      <c r="R21" s="430"/>
      <c r="S21" s="430"/>
      <c r="T21" s="430"/>
      <c r="U21" s="430"/>
      <c r="V21" s="430"/>
      <c r="W21" s="430"/>
      <c r="X21" s="430"/>
      <c r="Y21" s="430"/>
    </row>
    <row r="22" spans="1:25" ht="48" customHeight="1">
      <c r="A22" s="235" t="s">
        <v>379</v>
      </c>
      <c r="B22" s="429" t="s">
        <v>729</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row>
    <row r="23" spans="1:25" ht="48" customHeight="1">
      <c r="A23" s="235" t="s">
        <v>380</v>
      </c>
      <c r="B23" s="429" t="s">
        <v>730</v>
      </c>
      <c r="C23" s="429"/>
      <c r="D23" s="429"/>
      <c r="E23" s="429"/>
      <c r="F23" s="429"/>
      <c r="G23" s="429"/>
      <c r="H23" s="429"/>
      <c r="I23" s="429"/>
      <c r="J23" s="429"/>
      <c r="K23" s="429"/>
      <c r="L23" s="429"/>
      <c r="M23" s="429"/>
      <c r="N23" s="429"/>
      <c r="O23" s="429"/>
      <c r="P23" s="429"/>
      <c r="Q23" s="429"/>
      <c r="R23" s="429"/>
      <c r="S23" s="429"/>
      <c r="T23" s="429"/>
      <c r="U23" s="429"/>
      <c r="V23" s="429"/>
      <c r="W23" s="429"/>
      <c r="X23" s="429"/>
      <c r="Y23" s="429"/>
    </row>
    <row r="24" spans="1:25" ht="67.5" customHeight="1">
      <c r="A24" s="235" t="s">
        <v>381</v>
      </c>
      <c r="B24" s="429" t="s">
        <v>731</v>
      </c>
      <c r="C24" s="429"/>
      <c r="D24" s="429"/>
      <c r="E24" s="429"/>
      <c r="F24" s="429"/>
      <c r="G24" s="429"/>
      <c r="H24" s="429"/>
      <c r="I24" s="429"/>
      <c r="J24" s="429"/>
      <c r="K24" s="429"/>
      <c r="L24" s="429"/>
      <c r="M24" s="429"/>
      <c r="N24" s="429"/>
      <c r="O24" s="429"/>
      <c r="P24" s="429"/>
      <c r="Q24" s="429"/>
      <c r="R24" s="429"/>
      <c r="S24" s="429"/>
      <c r="T24" s="429"/>
      <c r="U24" s="429"/>
      <c r="V24" s="429"/>
      <c r="W24" s="429"/>
      <c r="X24" s="429"/>
      <c r="Y24" s="429"/>
    </row>
    <row r="25" spans="1:25" ht="48" customHeight="1">
      <c r="A25" s="236" t="s">
        <v>732</v>
      </c>
      <c r="B25" s="431" t="s">
        <v>733</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row>
    <row r="26" ht="24" customHeight="1"/>
    <row r="27" spans="1:25" ht="36" customHeight="1">
      <c r="A27" s="432" t="s">
        <v>734</v>
      </c>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row>
    <row r="28" spans="3:25" ht="36.75" customHeight="1">
      <c r="C28" s="237"/>
      <c r="D28" s="238"/>
      <c r="E28" s="238"/>
      <c r="F28" s="238"/>
      <c r="G28" s="238"/>
      <c r="H28" s="238"/>
      <c r="I28" s="238"/>
      <c r="J28" s="237"/>
      <c r="K28" s="237"/>
      <c r="L28" s="237"/>
      <c r="M28" s="237"/>
      <c r="N28" s="433" t="s">
        <v>735</v>
      </c>
      <c r="O28" s="433"/>
      <c r="P28" s="434"/>
      <c r="Q28" s="434"/>
      <c r="R28" s="434"/>
      <c r="S28" s="239" t="s">
        <v>736</v>
      </c>
      <c r="T28" s="434"/>
      <c r="U28" s="434"/>
      <c r="V28" s="239" t="s">
        <v>737</v>
      </c>
      <c r="W28" s="434"/>
      <c r="X28" s="434"/>
      <c r="Y28" s="239" t="s">
        <v>738</v>
      </c>
    </row>
    <row r="29" spans="3:23" ht="12" customHeight="1">
      <c r="C29" s="237"/>
      <c r="D29" s="238"/>
      <c r="E29" s="238"/>
      <c r="F29" s="238"/>
      <c r="G29" s="238"/>
      <c r="H29" s="238"/>
      <c r="I29" s="238"/>
      <c r="J29" s="237"/>
      <c r="K29" s="237"/>
      <c r="L29" s="237"/>
      <c r="M29" s="237"/>
      <c r="N29" s="237"/>
      <c r="O29" s="237"/>
      <c r="P29" s="237"/>
      <c r="Q29" s="237"/>
      <c r="R29" s="237"/>
      <c r="S29" s="237"/>
      <c r="T29" s="237"/>
      <c r="U29" s="237"/>
      <c r="V29" s="237"/>
      <c r="W29" s="237"/>
    </row>
    <row r="30" spans="1:25" ht="45.75" customHeight="1">
      <c r="A30" s="435" t="s">
        <v>739</v>
      </c>
      <c r="B30" s="436"/>
      <c r="C30" s="437">
        <f>IF('様式 A-1（チーム情報）'!D7="","",'様式 A-1（チーム情報）'!D7)</f>
      </c>
      <c r="D30" s="437"/>
      <c r="E30" s="437"/>
      <c r="F30" s="437"/>
      <c r="G30" s="437"/>
      <c r="H30" s="437"/>
      <c r="I30" s="437"/>
      <c r="J30" s="437"/>
      <c r="K30" s="437"/>
      <c r="L30" s="437"/>
      <c r="M30" s="437"/>
      <c r="N30" s="437"/>
      <c r="O30" s="437"/>
      <c r="P30" s="437"/>
      <c r="Q30" s="437"/>
      <c r="R30" s="437"/>
      <c r="S30" s="437"/>
      <c r="T30" s="437"/>
      <c r="U30" s="437"/>
      <c r="V30" s="437"/>
      <c r="W30" s="437"/>
      <c r="X30" s="437"/>
      <c r="Y30" s="438"/>
    </row>
    <row r="31" spans="1:25" ht="45.75" customHeight="1">
      <c r="A31" s="439" t="s">
        <v>740</v>
      </c>
      <c r="B31" s="440"/>
      <c r="C31" s="441"/>
      <c r="D31" s="441"/>
      <c r="E31" s="441"/>
      <c r="F31" s="441"/>
      <c r="G31" s="441"/>
      <c r="H31" s="441"/>
      <c r="I31" s="441"/>
      <c r="J31" s="441"/>
      <c r="K31" s="441"/>
      <c r="L31" s="441"/>
      <c r="M31" s="442" t="s">
        <v>15</v>
      </c>
      <c r="N31" s="442"/>
      <c r="O31" s="443" t="s">
        <v>741</v>
      </c>
      <c r="P31" s="444"/>
      <c r="Q31" s="444"/>
      <c r="R31" s="444"/>
      <c r="S31" s="444"/>
      <c r="T31" s="444"/>
      <c r="U31" s="444"/>
      <c r="V31" s="444"/>
      <c r="W31" s="444"/>
      <c r="X31" s="444"/>
      <c r="Y31" s="444"/>
    </row>
    <row r="32" spans="1:25" ht="45.75" customHeight="1">
      <c r="A32" s="439" t="s">
        <v>742</v>
      </c>
      <c r="B32" s="440"/>
      <c r="C32" s="242" t="s">
        <v>19</v>
      </c>
      <c r="D32" s="445">
        <f>'様式 A-1（チーム情報）'!D12:F12</f>
        <v>0</v>
      </c>
      <c r="E32" s="446"/>
      <c r="F32" s="446"/>
      <c r="G32" s="447">
        <f>'様式 A-1（チーム情報）'!G12:U12</f>
        <v>0</v>
      </c>
      <c r="H32" s="447"/>
      <c r="I32" s="447"/>
      <c r="J32" s="447"/>
      <c r="K32" s="447"/>
      <c r="L32" s="447"/>
      <c r="M32" s="447"/>
      <c r="N32" s="447"/>
      <c r="O32" s="447"/>
      <c r="P32" s="447"/>
      <c r="Q32" s="447"/>
      <c r="R32" s="447"/>
      <c r="S32" s="447"/>
      <c r="T32" s="447"/>
      <c r="U32" s="447"/>
      <c r="V32" s="447"/>
      <c r="W32" s="447"/>
      <c r="X32" s="447"/>
      <c r="Y32" s="448"/>
    </row>
    <row r="33" spans="1:25" ht="45.75" customHeight="1">
      <c r="A33" s="439" t="s">
        <v>743</v>
      </c>
      <c r="B33" s="440"/>
      <c r="C33" s="451">
        <f>'様式 A-1（チーム情報）'!C13:F13</f>
        <v>0</v>
      </c>
      <c r="D33" s="441"/>
      <c r="E33" s="441"/>
      <c r="F33" s="441"/>
      <c r="G33" s="441"/>
      <c r="H33" s="441"/>
      <c r="I33" s="441"/>
      <c r="J33" s="441"/>
      <c r="K33" s="441"/>
      <c r="L33" s="442"/>
      <c r="M33" s="452" t="s">
        <v>35</v>
      </c>
      <c r="N33" s="453"/>
      <c r="O33" s="454"/>
      <c r="P33" s="441"/>
      <c r="Q33" s="441"/>
      <c r="R33" s="441"/>
      <c r="S33" s="240" t="s">
        <v>16</v>
      </c>
      <c r="T33" s="441"/>
      <c r="U33" s="441"/>
      <c r="V33" s="240" t="s">
        <v>17</v>
      </c>
      <c r="W33" s="441"/>
      <c r="X33" s="441"/>
      <c r="Y33" s="241" t="s">
        <v>18</v>
      </c>
    </row>
    <row r="34" ht="24" customHeight="1"/>
    <row r="35" ht="24" customHeight="1"/>
    <row r="36" ht="24" customHeight="1">
      <c r="A36" s="231"/>
    </row>
    <row r="37" ht="24" customHeight="1">
      <c r="A37" s="243"/>
    </row>
    <row r="38" ht="24" customHeight="1">
      <c r="A38" s="243"/>
    </row>
    <row r="39" ht="24" customHeight="1"/>
    <row r="40" ht="36" customHeight="1">
      <c r="A40" s="244"/>
    </row>
    <row r="41" spans="3:25" ht="24" customHeight="1">
      <c r="C41" s="237"/>
      <c r="D41" s="238"/>
      <c r="E41" s="238"/>
      <c r="F41" s="238"/>
      <c r="G41" s="238"/>
      <c r="H41" s="238"/>
      <c r="I41" s="238"/>
      <c r="J41" s="237"/>
      <c r="K41" s="237"/>
      <c r="L41" s="237"/>
      <c r="M41" s="237"/>
      <c r="N41" s="456"/>
      <c r="O41" s="456"/>
      <c r="P41" s="449"/>
      <c r="Q41" s="449"/>
      <c r="R41" s="449"/>
      <c r="S41" s="245"/>
      <c r="T41" s="449"/>
      <c r="U41" s="449"/>
      <c r="V41" s="245"/>
      <c r="W41" s="449"/>
      <c r="X41" s="449"/>
      <c r="Y41" s="245"/>
    </row>
    <row r="42" spans="3:23" ht="12" customHeight="1">
      <c r="C42" s="237"/>
      <c r="D42" s="238"/>
      <c r="E42" s="238"/>
      <c r="F42" s="238"/>
      <c r="G42" s="238"/>
      <c r="H42" s="238"/>
      <c r="I42" s="238"/>
      <c r="J42" s="237"/>
      <c r="K42" s="237"/>
      <c r="L42" s="237"/>
      <c r="M42" s="237"/>
      <c r="N42" s="237"/>
      <c r="O42" s="237"/>
      <c r="P42" s="237"/>
      <c r="Q42" s="237"/>
      <c r="R42" s="237"/>
      <c r="S42" s="237"/>
      <c r="T42" s="237"/>
      <c r="U42" s="237"/>
      <c r="V42" s="237"/>
      <c r="W42" s="237"/>
    </row>
    <row r="43" spans="1:25" ht="36" customHeight="1">
      <c r="A43" s="455"/>
      <c r="B43" s="456"/>
      <c r="C43" s="449"/>
      <c r="D43" s="449"/>
      <c r="E43" s="449"/>
      <c r="F43" s="449"/>
      <c r="G43" s="449"/>
      <c r="H43" s="449"/>
      <c r="I43" s="449"/>
      <c r="J43" s="449"/>
      <c r="K43" s="449"/>
      <c r="L43" s="449"/>
      <c r="M43" s="449"/>
      <c r="N43" s="449"/>
      <c r="O43" s="450"/>
      <c r="P43" s="450"/>
      <c r="Q43" s="450"/>
      <c r="R43" s="450"/>
      <c r="S43" s="450"/>
      <c r="T43" s="450"/>
      <c r="U43" s="450"/>
      <c r="V43" s="450"/>
      <c r="W43" s="450"/>
      <c r="X43" s="450"/>
      <c r="Y43" s="450"/>
    </row>
    <row r="44" spans="1:25" ht="36" customHeight="1">
      <c r="A44" s="455"/>
      <c r="B44" s="456"/>
      <c r="C44" s="234"/>
      <c r="D44" s="449"/>
      <c r="E44" s="449"/>
      <c r="F44" s="449"/>
      <c r="G44" s="449"/>
      <c r="H44" s="449"/>
      <c r="I44" s="449"/>
      <c r="J44" s="449"/>
      <c r="K44" s="449"/>
      <c r="L44" s="449"/>
      <c r="M44" s="449"/>
      <c r="N44" s="449"/>
      <c r="O44" s="449"/>
      <c r="P44" s="449"/>
      <c r="Q44" s="449"/>
      <c r="R44" s="449"/>
      <c r="S44" s="449"/>
      <c r="T44" s="449"/>
      <c r="U44" s="449"/>
      <c r="V44" s="449"/>
      <c r="W44" s="449"/>
      <c r="X44" s="449"/>
      <c r="Y44" s="449"/>
    </row>
    <row r="45" spans="1:25" ht="36" customHeight="1">
      <c r="A45" s="455"/>
      <c r="B45" s="456"/>
      <c r="C45" s="449"/>
      <c r="D45" s="449"/>
      <c r="E45" s="449"/>
      <c r="F45" s="449"/>
      <c r="G45" s="449"/>
      <c r="H45" s="449"/>
      <c r="I45" s="449"/>
      <c r="J45" s="449"/>
      <c r="K45" s="449"/>
      <c r="L45" s="449"/>
      <c r="M45" s="246"/>
      <c r="N45" s="246"/>
      <c r="O45" s="246"/>
      <c r="P45" s="246"/>
      <c r="Q45" s="246"/>
      <c r="R45" s="246"/>
      <c r="S45" s="246"/>
      <c r="T45" s="246"/>
      <c r="U45" s="246"/>
      <c r="V45" s="246"/>
      <c r="W45" s="246"/>
      <c r="X45" s="246"/>
      <c r="Y45" s="246"/>
    </row>
    <row r="46" spans="1:25" ht="24" customHeight="1">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row>
    <row r="47" spans="3:23" ht="24" customHeight="1">
      <c r="C47" s="237"/>
      <c r="D47" s="238"/>
      <c r="E47" s="238"/>
      <c r="F47" s="238"/>
      <c r="G47" s="238"/>
      <c r="H47" s="238"/>
      <c r="I47" s="238"/>
      <c r="J47" s="237"/>
      <c r="K47" s="237"/>
      <c r="L47" s="237"/>
      <c r="M47" s="237"/>
      <c r="N47" s="237"/>
      <c r="O47" s="237"/>
      <c r="P47" s="237"/>
      <c r="Q47" s="237"/>
      <c r="R47" s="237"/>
      <c r="S47" s="237"/>
      <c r="T47" s="237"/>
      <c r="U47" s="237"/>
      <c r="V47" s="237"/>
      <c r="W47" s="237"/>
    </row>
    <row r="48" spans="1:25" ht="24" customHeight="1">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row>
    <row r="49" spans="1:25" ht="24" customHeight="1">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row>
    <row r="50" spans="1:25" ht="24" customHeight="1">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sheetData>
  <sheetProtection/>
  <mergeCells count="55">
    <mergeCell ref="A44:B44"/>
    <mergeCell ref="D44:F44"/>
    <mergeCell ref="G44:Y44"/>
    <mergeCell ref="A45:B45"/>
    <mergeCell ref="C45:L45"/>
    <mergeCell ref="N41:O41"/>
    <mergeCell ref="P41:R41"/>
    <mergeCell ref="T41:U41"/>
    <mergeCell ref="W41:X41"/>
    <mergeCell ref="A43:B43"/>
    <mergeCell ref="C43:L43"/>
    <mergeCell ref="M43:N43"/>
    <mergeCell ref="O43:Y43"/>
    <mergeCell ref="A33:B33"/>
    <mergeCell ref="C33:L33"/>
    <mergeCell ref="M33:O33"/>
    <mergeCell ref="P33:R33"/>
    <mergeCell ref="T33:U33"/>
    <mergeCell ref="W33:X33"/>
    <mergeCell ref="A31:B31"/>
    <mergeCell ref="C31:L31"/>
    <mergeCell ref="M31:N31"/>
    <mergeCell ref="O31:Y31"/>
    <mergeCell ref="A32:B32"/>
    <mergeCell ref="D32:F32"/>
    <mergeCell ref="G32:Y32"/>
    <mergeCell ref="A27:Y27"/>
    <mergeCell ref="N28:O28"/>
    <mergeCell ref="P28:R28"/>
    <mergeCell ref="T28:U28"/>
    <mergeCell ref="W28:X28"/>
    <mergeCell ref="A30:B30"/>
    <mergeCell ref="C30:Y30"/>
    <mergeCell ref="B20:Y20"/>
    <mergeCell ref="B21:Y21"/>
    <mergeCell ref="B22:Y22"/>
    <mergeCell ref="B23:Y23"/>
    <mergeCell ref="B24:Y24"/>
    <mergeCell ref="B25:Y25"/>
    <mergeCell ref="A13:F13"/>
    <mergeCell ref="H13:U13"/>
    <mergeCell ref="W13:Y14"/>
    <mergeCell ref="A16:Y16"/>
    <mergeCell ref="B18:Y18"/>
    <mergeCell ref="B19:Y19"/>
    <mergeCell ref="A1:D1"/>
    <mergeCell ref="E1:Y1"/>
    <mergeCell ref="A10:Y10"/>
    <mergeCell ref="A11:B11"/>
    <mergeCell ref="C11:D11"/>
    <mergeCell ref="E11:F11"/>
    <mergeCell ref="G11:H11"/>
    <mergeCell ref="I11:J11"/>
    <mergeCell ref="K11:T11"/>
    <mergeCell ref="V11:Y11"/>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5"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CX10"/>
  <sheetViews>
    <sheetView zoomScalePageLayoutView="0" workbookViewId="0" topLeftCell="A1">
      <selection activeCell="B6" sqref="B6"/>
    </sheetView>
  </sheetViews>
  <sheetFormatPr defaultColWidth="9.00390625" defaultRowHeight="13.5"/>
  <cols>
    <col min="1" max="1" width="10.625" style="1" customWidth="1"/>
    <col min="2" max="3" width="40.625" style="1" customWidth="1"/>
    <col min="4" max="5" width="16.625" style="1" customWidth="1"/>
    <col min="6" max="105" width="10.625" style="1" customWidth="1"/>
    <col min="106" max="16384" width="9.00390625" style="1" customWidth="1"/>
  </cols>
  <sheetData>
    <row r="1" spans="1:102" ht="19.5" customHeight="1">
      <c r="A1" s="2" t="s">
        <v>572</v>
      </c>
      <c r="B1" s="2" t="s">
        <v>573</v>
      </c>
      <c r="C1" s="2" t="s">
        <v>574</v>
      </c>
      <c r="D1" s="2" t="s">
        <v>575</v>
      </c>
      <c r="E1" s="2" t="s">
        <v>576</v>
      </c>
      <c r="F1" s="2" t="s">
        <v>577</v>
      </c>
      <c r="G1" s="2" t="s">
        <v>578</v>
      </c>
      <c r="H1" s="2" t="s">
        <v>579</v>
      </c>
      <c r="I1" s="2" t="s">
        <v>580</v>
      </c>
      <c r="J1" s="2" t="s">
        <v>581</v>
      </c>
      <c r="K1" s="2" t="s">
        <v>582</v>
      </c>
      <c r="L1" s="2" t="s">
        <v>583</v>
      </c>
      <c r="M1" s="2" t="s">
        <v>584</v>
      </c>
      <c r="N1" s="2" t="s">
        <v>585</v>
      </c>
      <c r="O1" s="2" t="s">
        <v>586</v>
      </c>
      <c r="P1" s="2" t="s">
        <v>587</v>
      </c>
      <c r="Q1" s="2" t="s">
        <v>588</v>
      </c>
      <c r="R1" s="2" t="s">
        <v>589</v>
      </c>
      <c r="S1" s="2" t="s">
        <v>590</v>
      </c>
      <c r="T1" s="2" t="s">
        <v>591</v>
      </c>
      <c r="U1" s="2" t="s">
        <v>592</v>
      </c>
      <c r="V1" s="2" t="s">
        <v>593</v>
      </c>
      <c r="W1" s="2" t="s">
        <v>594</v>
      </c>
      <c r="X1" s="2" t="s">
        <v>595</v>
      </c>
      <c r="Y1" s="2" t="s">
        <v>596</v>
      </c>
      <c r="Z1" s="2" t="s">
        <v>597</v>
      </c>
      <c r="AA1" s="2" t="s">
        <v>598</v>
      </c>
      <c r="AB1" s="2" t="s">
        <v>599</v>
      </c>
      <c r="AC1" s="2" t="s">
        <v>600</v>
      </c>
      <c r="AD1" s="2" t="s">
        <v>601</v>
      </c>
      <c r="AE1" s="2" t="s">
        <v>602</v>
      </c>
      <c r="AF1" s="2" t="s">
        <v>603</v>
      </c>
      <c r="AG1" s="2" t="s">
        <v>604</v>
      </c>
      <c r="AH1" s="2" t="s">
        <v>605</v>
      </c>
      <c r="AI1" s="2" t="s">
        <v>606</v>
      </c>
      <c r="AJ1" s="2" t="s">
        <v>607</v>
      </c>
      <c r="AK1" s="2" t="s">
        <v>608</v>
      </c>
      <c r="AL1" s="2" t="s">
        <v>609</v>
      </c>
      <c r="AM1" s="2" t="s">
        <v>610</v>
      </c>
      <c r="AN1" s="2" t="s">
        <v>611</v>
      </c>
      <c r="AO1" s="2" t="s">
        <v>612</v>
      </c>
      <c r="AP1" s="2" t="s">
        <v>613</v>
      </c>
      <c r="AQ1" s="2" t="s">
        <v>614</v>
      </c>
      <c r="AR1" s="2" t="s">
        <v>615</v>
      </c>
      <c r="AS1" s="2" t="s">
        <v>616</v>
      </c>
      <c r="AT1" s="2" t="s">
        <v>617</v>
      </c>
      <c r="AU1" s="2" t="s">
        <v>618</v>
      </c>
      <c r="AV1" s="2" t="s">
        <v>619</v>
      </c>
      <c r="AW1" s="2" t="s">
        <v>620</v>
      </c>
      <c r="AX1" s="2" t="s">
        <v>621</v>
      </c>
      <c r="AY1" s="2" t="s">
        <v>622</v>
      </c>
      <c r="AZ1" s="2" t="s">
        <v>623</v>
      </c>
      <c r="BA1" s="2" t="s">
        <v>624</v>
      </c>
      <c r="BB1" s="2" t="s">
        <v>625</v>
      </c>
      <c r="BC1" s="2" t="s">
        <v>626</v>
      </c>
      <c r="BD1" s="2" t="s">
        <v>627</v>
      </c>
      <c r="BE1" s="2" t="s">
        <v>628</v>
      </c>
      <c r="BF1" s="2" t="s">
        <v>629</v>
      </c>
      <c r="BG1" s="2" t="s">
        <v>630</v>
      </c>
      <c r="BH1" s="2" t="s">
        <v>631</v>
      </c>
      <c r="BI1" s="2" t="s">
        <v>632</v>
      </c>
      <c r="BJ1" s="2"/>
      <c r="BK1" s="2"/>
      <c r="BL1" s="2"/>
      <c r="BM1" s="2"/>
      <c r="BN1" s="2"/>
      <c r="BO1" s="2" t="s">
        <v>633</v>
      </c>
      <c r="BP1" s="2" t="s">
        <v>634</v>
      </c>
      <c r="BQ1" s="2" t="s">
        <v>635</v>
      </c>
      <c r="BR1" s="2" t="s">
        <v>636</v>
      </c>
      <c r="BS1" s="2" t="s">
        <v>637</v>
      </c>
      <c r="BT1" s="2" t="s">
        <v>638</v>
      </c>
      <c r="BU1" s="2" t="s">
        <v>639</v>
      </c>
      <c r="BV1" s="2"/>
      <c r="BW1" s="2"/>
      <c r="BX1" s="2"/>
      <c r="BY1" s="2"/>
      <c r="BZ1" s="2"/>
      <c r="CA1" s="2" t="s">
        <v>640</v>
      </c>
      <c r="CB1" s="2" t="s">
        <v>641</v>
      </c>
      <c r="CC1" s="2" t="s">
        <v>642</v>
      </c>
      <c r="CD1" s="2" t="s">
        <v>643</v>
      </c>
      <c r="CE1" s="2" t="s">
        <v>644</v>
      </c>
      <c r="CF1" s="2" t="s">
        <v>645</v>
      </c>
      <c r="CG1" s="2" t="s">
        <v>646</v>
      </c>
      <c r="CH1" s="2" t="s">
        <v>647</v>
      </c>
      <c r="CI1" s="2" t="s">
        <v>648</v>
      </c>
      <c r="CJ1" s="2" t="s">
        <v>649</v>
      </c>
      <c r="CK1" s="2" t="s">
        <v>650</v>
      </c>
      <c r="CL1" s="2" t="s">
        <v>651</v>
      </c>
      <c r="CM1" s="2" t="s">
        <v>652</v>
      </c>
      <c r="CN1" s="2" t="s">
        <v>653</v>
      </c>
      <c r="CO1" s="2" t="s">
        <v>654</v>
      </c>
      <c r="CP1" s="2" t="s">
        <v>655</v>
      </c>
      <c r="CQ1" s="2" t="s">
        <v>656</v>
      </c>
      <c r="CR1" s="2" t="s">
        <v>657</v>
      </c>
      <c r="CS1" s="2" t="s">
        <v>658</v>
      </c>
      <c r="CT1" s="2" t="s">
        <v>659</v>
      </c>
      <c r="CU1" s="2" t="s">
        <v>660</v>
      </c>
      <c r="CV1" s="2"/>
      <c r="CW1" s="2"/>
      <c r="CX1" s="2"/>
    </row>
    <row r="2" spans="1:102" s="94" customFormat="1" ht="19.5" customHeight="1">
      <c r="A2" s="95" t="s">
        <v>446</v>
      </c>
      <c r="B2" s="95" t="s">
        <v>69</v>
      </c>
      <c r="C2" s="95" t="s">
        <v>69</v>
      </c>
      <c r="D2" s="95" t="s">
        <v>70</v>
      </c>
      <c r="E2" s="95" t="s">
        <v>70</v>
      </c>
      <c r="F2" s="95" t="s">
        <v>71</v>
      </c>
      <c r="G2" s="95" t="s">
        <v>72</v>
      </c>
      <c r="H2" s="95" t="s">
        <v>72</v>
      </c>
      <c r="I2" s="95" t="s">
        <v>72</v>
      </c>
      <c r="J2" s="95" t="s">
        <v>72</v>
      </c>
      <c r="K2" s="95" t="s">
        <v>72</v>
      </c>
      <c r="L2" s="95" t="s">
        <v>72</v>
      </c>
      <c r="M2" s="95" t="s">
        <v>72</v>
      </c>
      <c r="N2" s="95" t="s">
        <v>73</v>
      </c>
      <c r="O2" s="95" t="s">
        <v>73</v>
      </c>
      <c r="P2" s="95" t="s">
        <v>73</v>
      </c>
      <c r="Q2" s="95" t="s">
        <v>73</v>
      </c>
      <c r="R2" s="95" t="s">
        <v>73</v>
      </c>
      <c r="S2" s="95" t="s">
        <v>73</v>
      </c>
      <c r="T2" s="95" t="s">
        <v>73</v>
      </c>
      <c r="U2" s="95" t="s">
        <v>417</v>
      </c>
      <c r="V2" s="95" t="s">
        <v>417</v>
      </c>
      <c r="W2" s="95" t="s">
        <v>417</v>
      </c>
      <c r="X2" s="95" t="s">
        <v>417</v>
      </c>
      <c r="Y2" s="95" t="s">
        <v>417</v>
      </c>
      <c r="Z2" s="95" t="s">
        <v>417</v>
      </c>
      <c r="AA2" s="95" t="s">
        <v>417</v>
      </c>
      <c r="AB2" s="95" t="s">
        <v>417</v>
      </c>
      <c r="AC2" s="95" t="s">
        <v>417</v>
      </c>
      <c r="AD2" s="95" t="s">
        <v>417</v>
      </c>
      <c r="AE2" s="95" t="s">
        <v>417</v>
      </c>
      <c r="AF2" s="95" t="s">
        <v>417</v>
      </c>
      <c r="AG2" s="95" t="s">
        <v>417</v>
      </c>
      <c r="AH2" s="95" t="s">
        <v>417</v>
      </c>
      <c r="AI2" s="95" t="s">
        <v>446</v>
      </c>
      <c r="AJ2" s="95" t="s">
        <v>446</v>
      </c>
      <c r="AK2" s="95" t="s">
        <v>446</v>
      </c>
      <c r="AL2" s="95" t="s">
        <v>446</v>
      </c>
      <c r="AM2" s="95" t="s">
        <v>446</v>
      </c>
      <c r="AN2" s="95" t="s">
        <v>75</v>
      </c>
      <c r="AO2" s="95" t="s">
        <v>75</v>
      </c>
      <c r="AP2" s="95" t="s">
        <v>75</v>
      </c>
      <c r="AQ2" s="95" t="s">
        <v>75</v>
      </c>
      <c r="AR2" s="95" t="s">
        <v>75</v>
      </c>
      <c r="AS2" s="95" t="s">
        <v>75</v>
      </c>
      <c r="AT2" s="95" t="s">
        <v>76</v>
      </c>
      <c r="AU2" s="95" t="s">
        <v>76</v>
      </c>
      <c r="AV2" s="95" t="s">
        <v>76</v>
      </c>
      <c r="AW2" s="95" t="s">
        <v>76</v>
      </c>
      <c r="AX2" s="95" t="s">
        <v>76</v>
      </c>
      <c r="AY2" s="95" t="s">
        <v>76</v>
      </c>
      <c r="AZ2" s="95" t="s">
        <v>406</v>
      </c>
      <c r="BA2" s="95" t="s">
        <v>406</v>
      </c>
      <c r="BB2" s="95" t="s">
        <v>408</v>
      </c>
      <c r="BC2" s="95" t="s">
        <v>293</v>
      </c>
      <c r="BD2" s="95" t="s">
        <v>294</v>
      </c>
      <c r="BE2" s="95" t="s">
        <v>295</v>
      </c>
      <c r="BF2" s="95" t="s">
        <v>296</v>
      </c>
      <c r="BG2" s="95" t="s">
        <v>297</v>
      </c>
      <c r="BH2" s="95" t="s">
        <v>298</v>
      </c>
      <c r="BI2" s="95" t="s">
        <v>299</v>
      </c>
      <c r="BJ2" s="95"/>
      <c r="BK2" s="95"/>
      <c r="BL2" s="95"/>
      <c r="BM2" s="95"/>
      <c r="BN2" s="95"/>
      <c r="BO2" s="95" t="s">
        <v>333</v>
      </c>
      <c r="BP2" s="95" t="s">
        <v>334</v>
      </c>
      <c r="BQ2" s="95" t="s">
        <v>335</v>
      </c>
      <c r="BR2" s="95" t="s">
        <v>336</v>
      </c>
      <c r="BS2" s="95" t="s">
        <v>337</v>
      </c>
      <c r="BT2" s="95" t="s">
        <v>338</v>
      </c>
      <c r="BU2" s="95" t="s">
        <v>339</v>
      </c>
      <c r="BV2" s="95"/>
      <c r="BW2" s="95"/>
      <c r="BX2" s="95"/>
      <c r="BY2" s="95"/>
      <c r="BZ2" s="95"/>
      <c r="CA2" s="95" t="s">
        <v>326</v>
      </c>
      <c r="CB2" s="95" t="s">
        <v>327</v>
      </c>
      <c r="CC2" s="95" t="s">
        <v>328</v>
      </c>
      <c r="CD2" s="95" t="s">
        <v>329</v>
      </c>
      <c r="CE2" s="95" t="s">
        <v>330</v>
      </c>
      <c r="CF2" s="95" t="s">
        <v>331</v>
      </c>
      <c r="CG2" s="95" t="s">
        <v>332</v>
      </c>
      <c r="CH2" s="95" t="s">
        <v>326</v>
      </c>
      <c r="CI2" s="95" t="s">
        <v>327</v>
      </c>
      <c r="CJ2" s="95" t="s">
        <v>328</v>
      </c>
      <c r="CK2" s="95" t="s">
        <v>329</v>
      </c>
      <c r="CL2" s="95" t="s">
        <v>330</v>
      </c>
      <c r="CM2" s="95" t="s">
        <v>331</v>
      </c>
      <c r="CN2" s="95" t="s">
        <v>332</v>
      </c>
      <c r="CO2" s="95" t="s">
        <v>326</v>
      </c>
      <c r="CP2" s="95" t="s">
        <v>327</v>
      </c>
      <c r="CQ2" s="95" t="s">
        <v>328</v>
      </c>
      <c r="CR2" s="95" t="s">
        <v>329</v>
      </c>
      <c r="CS2" s="95" t="s">
        <v>330</v>
      </c>
      <c r="CT2" s="95" t="s">
        <v>331</v>
      </c>
      <c r="CU2" s="95" t="s">
        <v>332</v>
      </c>
      <c r="CV2" s="95"/>
      <c r="CW2" s="95"/>
      <c r="CX2" s="95"/>
    </row>
    <row r="3" spans="2:93" s="125" customFormat="1" ht="19.5" customHeight="1">
      <c r="B3" s="125" t="s">
        <v>322</v>
      </c>
      <c r="D3" s="125" t="s">
        <v>354</v>
      </c>
      <c r="F3" s="125" t="s">
        <v>317</v>
      </c>
      <c r="G3" s="125" t="s">
        <v>318</v>
      </c>
      <c r="N3" s="125" t="s">
        <v>358</v>
      </c>
      <c r="U3" s="125" t="s">
        <v>367</v>
      </c>
      <c r="AD3" s="125" t="s">
        <v>366</v>
      </c>
      <c r="AN3" s="125" t="s">
        <v>321</v>
      </c>
      <c r="AT3" s="125" t="s">
        <v>414</v>
      </c>
      <c r="AZ3" s="125" t="s">
        <v>415</v>
      </c>
      <c r="BB3" s="125" t="s">
        <v>416</v>
      </c>
      <c r="BC3" s="125" t="s">
        <v>412</v>
      </c>
      <c r="BO3" s="125" t="s">
        <v>413</v>
      </c>
      <c r="CA3" s="125" t="s">
        <v>668</v>
      </c>
      <c r="CH3" s="125" t="s">
        <v>669</v>
      </c>
      <c r="CO3" s="125" t="s">
        <v>670</v>
      </c>
    </row>
    <row r="4" spans="1:102" ht="9.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row>
    <row r="5" spans="1:99" ht="30" customHeight="1" thickBot="1">
      <c r="A5" s="49" t="s">
        <v>568</v>
      </c>
      <c r="B5" s="42" t="s">
        <v>92</v>
      </c>
      <c r="C5" s="93" t="s">
        <v>316</v>
      </c>
      <c r="D5" s="43" t="str">
        <f>IF('様式 A-1（チーム情報）'!AW48="","",'様式 A-1（チーム情報）'!AW48)</f>
        <v>コンペキャップ</v>
      </c>
      <c r="E5" s="43" t="str">
        <f>IF('様式 A-1（チーム情報）'!AW49="","",'様式 A-1（チーム情報）'!AW49)</f>
        <v>ラッシュガード</v>
      </c>
      <c r="F5" s="44">
        <f>IF('様式 A-1（チーム情報）'!AG7="","","予選区分")</f>
      </c>
      <c r="G5" s="45" t="s">
        <v>7</v>
      </c>
      <c r="H5" s="45" t="s">
        <v>37</v>
      </c>
      <c r="I5" s="45" t="s">
        <v>12</v>
      </c>
      <c r="J5" s="45" t="s">
        <v>8</v>
      </c>
      <c r="K5" s="45" t="s">
        <v>9</v>
      </c>
      <c r="L5" s="45" t="s">
        <v>10</v>
      </c>
      <c r="M5" s="45" t="s">
        <v>11</v>
      </c>
      <c r="N5" s="123" t="s">
        <v>359</v>
      </c>
      <c r="O5" s="123" t="s">
        <v>360</v>
      </c>
      <c r="P5" s="123" t="s">
        <v>361</v>
      </c>
      <c r="Q5" s="123" t="s">
        <v>362</v>
      </c>
      <c r="R5" s="123" t="s">
        <v>363</v>
      </c>
      <c r="S5" s="123" t="s">
        <v>364</v>
      </c>
      <c r="T5" s="123" t="s">
        <v>365</v>
      </c>
      <c r="U5" s="46" t="str">
        <f>IF('様式 A-1（チーム情報）'!$R17="","",'様式 A-1（チーム情報）'!$R17&amp;"男子")</f>
        <v>一般男子</v>
      </c>
      <c r="V5" s="46" t="str">
        <f>IF('様式 A-1（チーム情報）'!$R17="","",'様式 A-1（チーム情報）'!$R17&amp;"女子")</f>
        <v>一般女子</v>
      </c>
      <c r="W5" s="43" t="str">
        <f>IF('様式 A-1（チーム情報）'!$R17="","",'様式 A-1（チーム情報）'!$R17&amp;"・計")</f>
        <v>一般・計</v>
      </c>
      <c r="X5" s="46" t="str">
        <f>IF('様式 A-1（チーム情報）'!$R18="","",'様式 A-1（チーム情報）'!$R18&amp;"男子")</f>
        <v>学生割男子</v>
      </c>
      <c r="Y5" s="46" t="str">
        <f>IF('様式 A-1（チーム情報）'!$R18="","",'様式 A-1（チーム情報）'!$R18&amp;"女子")</f>
        <v>学生割女子</v>
      </c>
      <c r="Z5" s="43" t="str">
        <f>IF('様式 A-1（チーム情報）'!$R18="","",'様式 A-1（チーム情報）'!$R18&amp;"・計")</f>
        <v>学生割・計</v>
      </c>
      <c r="AA5" s="46" t="str">
        <f>IF('様式 A-1（チーム情報）'!$R19="","",'様式 A-1（チーム情報）'!$R19&amp;"男子")</f>
        <v>兼務割男子</v>
      </c>
      <c r="AB5" s="46" t="str">
        <f>IF('様式 A-1（チーム情報）'!$R19="","",'様式 A-1（チーム情報）'!$R19&amp;"女子")</f>
        <v>兼務割女子</v>
      </c>
      <c r="AC5" s="43" t="str">
        <f>IF('様式 A-1（チーム情報）'!$R19="","",'様式 A-1（チーム情報）'!$R19&amp;"・計")</f>
        <v>兼務割・計</v>
      </c>
      <c r="AD5" s="46">
        <f>IF('様式 A-1（チーム情報）'!$R20="","",'様式 A-1（チーム情報）'!$R20&amp;"男子")</f>
      </c>
      <c r="AE5" s="46">
        <f>IF('様式 A-1（チーム情報）'!$R20="","",'様式 A-1（チーム情報）'!$R20&amp;"女子")</f>
      </c>
      <c r="AF5" s="43">
        <f>IF('様式 A-1（チーム情報）'!$R20="","",'様式 A-1（チーム情報）'!$R20&amp;"・計")</f>
      </c>
      <c r="AG5" s="43" t="s">
        <v>286</v>
      </c>
      <c r="AH5" s="42" t="s">
        <v>38</v>
      </c>
      <c r="AI5" s="126" t="s">
        <v>325</v>
      </c>
      <c r="AJ5" s="126" t="s">
        <v>319</v>
      </c>
      <c r="AK5" s="124" t="s">
        <v>320</v>
      </c>
      <c r="AL5" s="126" t="s">
        <v>324</v>
      </c>
      <c r="AM5" s="126" t="s">
        <v>323</v>
      </c>
      <c r="AN5" s="43">
        <f>IF('様式 A-1（チーム情報）'!Z18="","",'様式 A-1（チーム情報）'!Z18)</f>
      </c>
      <c r="AO5" s="43">
        <f>IF('様式 A-1（チーム情報）'!AB18="","",'様式 A-1（チーム情報）'!AB18)</f>
      </c>
      <c r="AP5" s="43">
        <f>IF('様式 A-1（チーム情報）'!AD18="","",'様式 A-1（チーム情報）'!AD18)</f>
      </c>
      <c r="AQ5" s="43">
        <f>IF('様式 A-1（チーム情報）'!AF18="","",'様式 A-1（チーム情報）'!AF18)</f>
      </c>
      <c r="AR5" s="43">
        <f>IF('様式 A-1（チーム情報）'!AH18="","",'様式 A-1（チーム情報）'!AH18)</f>
      </c>
      <c r="AS5" s="43">
        <f>IF('様式 A-1（チーム情報）'!AJ18="","",'様式 A-1（チーム情報）'!AJ18)</f>
      </c>
      <c r="AT5" s="45" t="s">
        <v>39</v>
      </c>
      <c r="AU5" s="47" t="s">
        <v>116</v>
      </c>
      <c r="AV5" s="47" t="s">
        <v>117</v>
      </c>
      <c r="AW5" s="47" t="s">
        <v>118</v>
      </c>
      <c r="AX5" s="47" t="s">
        <v>119</v>
      </c>
      <c r="AY5" s="47" t="s">
        <v>120</v>
      </c>
      <c r="AZ5" s="48">
        <f>IF('様式 A-1（チーム情報）'!AW72="","",'様式 A-1（チーム情報）'!AW72)</f>
      </c>
      <c r="BA5" s="48" t="str">
        <f>IF('様式 A-1（チーム情報）'!AW75="","",'様式 A-1（チーム情報）'!AW75)</f>
        <v>Rボード貸出</v>
      </c>
      <c r="BB5" s="127" t="s">
        <v>409</v>
      </c>
      <c r="BC5" s="82" t="str">
        <f>IF('様式 B-1（個人種目・男子）'!AD7="","",'様式 B-1（個人種目・男子）'!AD7)</f>
        <v>02
ｻｰﾌﾚｰｽ</v>
      </c>
      <c r="BD5" s="82" t="str">
        <f>IF('様式 B-1（個人種目・男子）'!AE7="","",'様式 B-1（個人種目・男子）'!AE7)</f>
        <v>04
ﾎﾞｰﾄﾞﾚｰｽ</v>
      </c>
      <c r="BE5" s="82" t="str">
        <f>IF('様式 B-1（個人種目・男子）'!AF7="","",'様式 B-1（個人種目・男子）'!AF7)</f>
        <v>06
ﾋﾞｰﾁﾌﾗｯｸﾞｽ</v>
      </c>
      <c r="BF5" s="82" t="str">
        <f>IF('様式 B-1（個人種目・男子）'!AG7="","",'様式 B-1（個人種目・男子）'!AG7)</f>
        <v>08
ﾋﾞｰﾁｽﾌﾟﾘﾝﾄ</v>
      </c>
      <c r="BG5" s="82">
        <f>IF('様式 B-1（個人種目・男子）'!AH7="","",'様式 B-1（個人種目・男子）'!AH7)</f>
      </c>
      <c r="BH5" s="82">
        <f>IF('様式 B-1（個人種目・男子）'!AI7="","",'様式 B-1（個人種目・男子）'!AI7)</f>
      </c>
      <c r="BI5" s="82">
        <f>IF('様式 B-1（個人種目・男子）'!AJ7="","",'様式 B-1（個人種目・男子）'!AJ7)</f>
      </c>
      <c r="BJ5" s="82" t="s">
        <v>679</v>
      </c>
      <c r="BK5" s="82" t="s">
        <v>680</v>
      </c>
      <c r="BL5" s="82" t="s">
        <v>681</v>
      </c>
      <c r="BM5" s="82" t="s">
        <v>682</v>
      </c>
      <c r="BN5" s="82" t="s">
        <v>683</v>
      </c>
      <c r="BO5" s="83" t="str">
        <f>IF('様式 B-2（個人種目・女子）'!AD7="","",'様式 B-2（個人種目・女子）'!AD7)</f>
        <v>01
ｻｰﾌﾚｰｽ</v>
      </c>
      <c r="BP5" s="83" t="str">
        <f>IF('様式 B-2（個人種目・女子）'!AE7="","",'様式 B-2（個人種目・女子）'!AE7)</f>
        <v>03
ﾎﾞｰﾄﾞﾚｰｽ</v>
      </c>
      <c r="BQ5" s="83" t="str">
        <f>IF('様式 B-2（個人種目・女子）'!AF7="","",'様式 B-2（個人種目・女子）'!AF7)</f>
        <v>05
ﾋﾞｰﾁﾌﾗｯｸﾞｽ</v>
      </c>
      <c r="BR5" s="83" t="str">
        <f>IF('様式 B-2（個人種目・女子）'!AG7="","",'様式 B-2（個人種目・女子）'!AG7)</f>
        <v>07
ﾋﾞｰﾁｽﾌﾟﾘﾝﾄ</v>
      </c>
      <c r="BS5" s="83">
        <f>IF('様式 B-2（個人種目・女子）'!AH7="","",'様式 B-2（個人種目・女子）'!AH7)</f>
      </c>
      <c r="BT5" s="83">
        <f>IF('様式 B-2（個人種目・女子）'!AI7="","",'様式 B-2（個人種目・女子）'!AI7)</f>
      </c>
      <c r="BU5" s="83">
        <f>IF('様式 B-2（個人種目・女子）'!AJ7="","",'様式 B-2（個人種目・女子）'!AJ7)</f>
      </c>
      <c r="BV5" s="83" t="s">
        <v>679</v>
      </c>
      <c r="BW5" s="83" t="s">
        <v>680</v>
      </c>
      <c r="BX5" s="83" t="s">
        <v>681</v>
      </c>
      <c r="BY5" s="83" t="s">
        <v>682</v>
      </c>
      <c r="BZ5" s="83" t="s">
        <v>683</v>
      </c>
      <c r="CA5" s="82" t="str">
        <f>IF('様式 C-1（チーム種目）'!H7="","",'様式 C-1（チーム種目）'!H7)</f>
        <v>09
ﾚｽｷｭｰﾁｭｰﾌﾞﾚｽｷｭｰ</v>
      </c>
      <c r="CB5" s="82" t="str">
        <f>IF('様式 C-1（チーム種目）'!I7="","",'様式 C-1（チーム種目）'!I7)</f>
        <v>10
ﾎﾞｰﾄﾞﾘﾚｰ</v>
      </c>
      <c r="CC5" s="82" t="str">
        <f>IF('様式 C-1（チーム種目）'!J7="","",'様式 C-1（チーム種目）'!J7)</f>
        <v>11
3×1kmﾋﾞｰﾁﾗﾝﾘﾚｰ</v>
      </c>
      <c r="CD5" s="82" t="str">
        <f>IF('様式 C-1（チーム種目）'!K7="","",'様式 C-1（チーム種目）'!K7)</f>
        <v>12
ﾎﾞｰﾄﾞﾚｽｷｭｰ</v>
      </c>
      <c r="CE5" s="82">
        <f>IF('様式 C-1（チーム種目）'!L7="","",'様式 C-1（チーム種目）'!L7)</f>
      </c>
      <c r="CF5" s="82">
        <f>IF('様式 C-1（チーム種目）'!M7="","",'様式 C-1（チーム種目）'!M7)</f>
      </c>
      <c r="CG5" s="82">
        <f>IF('様式 C-1（チーム種目）'!N7="","",'様式 C-1（チーム種目）'!N7)</f>
      </c>
      <c r="CH5" s="83" t="str">
        <f>IF('様式 C-1（チーム種目）'!H7="","",'様式 C-1（チーム種目）'!H7)</f>
        <v>09
ﾚｽｷｭｰﾁｭｰﾌﾞﾚｽｷｭｰ</v>
      </c>
      <c r="CI5" s="83" t="str">
        <f>IF('様式 C-1（チーム種目）'!I7="","",'様式 C-1（チーム種目）'!I7)</f>
        <v>10
ﾎﾞｰﾄﾞﾘﾚｰ</v>
      </c>
      <c r="CJ5" s="83" t="str">
        <f>IF('様式 C-1（チーム種目）'!J7="","",'様式 C-1（チーム種目）'!J7)</f>
        <v>11
3×1kmﾋﾞｰﾁﾗﾝﾘﾚｰ</v>
      </c>
      <c r="CK5" s="83" t="str">
        <f>IF('様式 C-1（チーム種目）'!K7="","",'様式 C-1（チーム種目）'!K7)</f>
        <v>12
ﾎﾞｰﾄﾞﾚｽｷｭｰ</v>
      </c>
      <c r="CL5" s="83">
        <f>IF('様式 C-1（チーム種目）'!L7="","",'様式 C-1（チーム種目）'!L7)</f>
      </c>
      <c r="CM5" s="83">
        <f>IF('様式 C-1（チーム種目）'!M7="","",'様式 C-1（チーム種目）'!M7)</f>
      </c>
      <c r="CN5" s="83">
        <f>IF('様式 C-1（チーム種目）'!N7="","",'様式 C-1（チーム種目）'!N7)</f>
      </c>
      <c r="CO5" s="84" t="str">
        <f>IF('様式 C-1（チーム種目）'!H7="","",'様式 C-1（チーム種目）'!H7)</f>
        <v>09
ﾚｽｷｭｰﾁｭｰﾌﾞﾚｽｷｭｰ</v>
      </c>
      <c r="CP5" s="84" t="str">
        <f>IF('様式 C-1（チーム種目）'!I7="","",'様式 C-1（チーム種目）'!I7)</f>
        <v>10
ﾎﾞｰﾄﾞﾘﾚｰ</v>
      </c>
      <c r="CQ5" s="84" t="str">
        <f>IF('様式 C-1（チーム種目）'!J7="","",'様式 C-1（チーム種目）'!J7)</f>
        <v>11
3×1kmﾋﾞｰﾁﾗﾝﾘﾚｰ</v>
      </c>
      <c r="CR5" s="84" t="str">
        <f>IF('様式 C-1（チーム種目）'!K7="","",'様式 C-1（チーム種目）'!K7)</f>
        <v>12
ﾎﾞｰﾄﾞﾚｽｷｭｰ</v>
      </c>
      <c r="CS5" s="84">
        <f>IF('様式 C-1（チーム種目）'!L7="","",'様式 C-1（チーム種目）'!L7)</f>
      </c>
      <c r="CT5" s="84">
        <f>IF('様式 C-1（チーム種目）'!M7="","",'様式 C-1（チーム種目）'!M7)</f>
      </c>
      <c r="CU5" s="84">
        <f>IF('様式 C-1（チーム種目）'!N7="","",'様式 C-1（チーム種目）'!N7)</f>
      </c>
    </row>
    <row r="6" spans="1:99" s="3" customFormat="1" ht="24.75" customHeight="1" thickBot="1" thickTop="1">
      <c r="A6" s="168"/>
      <c r="B6" s="3">
        <f>'様式 A-1（チーム情報）'!D7</f>
        <v>0</v>
      </c>
      <c r="C6" s="92">
        <f>B6</f>
        <v>0</v>
      </c>
      <c r="D6" s="3">
        <f>IF('様式 A-1（チーム情報）'!AB7="","",'様式 A-1（チーム情報）'!AB7)</f>
      </c>
      <c r="E6" s="3">
        <f>IF('様式 A-1（チーム情報）'!AB8="","",'様式 A-1（チーム情報）'!AB8)</f>
      </c>
      <c r="F6" s="3">
        <f>LEFT('様式 A-1（チーム情報）'!AG7,1)</f>
      </c>
      <c r="G6" s="3">
        <f>TRIM('様式 A-1（チーム情報）'!C11&amp;"　"&amp;'様式 A-1（チーム情報）'!F11)</f>
      </c>
      <c r="H6" s="3">
        <f>ASC(TRIM('様式 A-1（チーム情報）'!K11&amp;" "&amp;'様式 A-1（チーム情報）'!O11))</f>
      </c>
      <c r="I6" s="3">
        <f>'様式 A-1（チーム情報）'!U11</f>
        <v>0</v>
      </c>
      <c r="J6" s="3">
        <f>'様式 A-1（チーム情報）'!D12</f>
        <v>0</v>
      </c>
      <c r="K6" s="3">
        <f>'様式 A-1（チーム情報）'!G12</f>
        <v>0</v>
      </c>
      <c r="L6" s="39">
        <f>'様式 A-1（チーム情報）'!C13</f>
        <v>0</v>
      </c>
      <c r="M6" s="39">
        <f>'様式 A-1（チーム情報）'!I13</f>
        <v>0</v>
      </c>
      <c r="N6" s="3">
        <f>IF('様式 A-1（チーム情報）'!Y11="",G6,TRIM('様式 A-1（チーム情報）'!Y11)&amp;"　"&amp;'様式 A-1（チーム情報）'!AB11)</f>
      </c>
      <c r="O6" s="3">
        <f>IF('様式 A-1（チーム情報）'!AG11="",H6,ASC(TRIM('様式 A-1（チーム情報）'!AG11&amp;" "&amp;'様式 A-1（チーム情報）'!AK11)))</f>
      </c>
      <c r="P6" s="3">
        <f>IF('様式 A-1（チーム情報）'!AQ11="",I6,'様式 A-1（チーム情報）'!AQ11)</f>
        <v>0</v>
      </c>
      <c r="Q6" s="3">
        <f>IF('様式 A-1（チーム情報）'!Z12="",J6,'様式 A-1（チーム情報）'!Z12)</f>
        <v>0</v>
      </c>
      <c r="R6" s="3">
        <f>IF('様式 A-1（チーム情報）'!AC12="",K6,'様式 A-1（チーム情報）'!AC12)</f>
        <v>0</v>
      </c>
      <c r="S6" s="3">
        <f>IF('様式 A-1（チーム情報）'!Y13="",L6,'様式 A-1（チーム情報）'!Y13)</f>
        <v>0</v>
      </c>
      <c r="T6" s="3">
        <f>IF('様式 A-1（チーム情報）'!AE13="",M6,'様式 A-1（チーム情報）'!AE13)</f>
        <v>0</v>
      </c>
      <c r="U6" s="3">
        <f>'様式 A-1（チーム情報）'!T17</f>
        <v>0</v>
      </c>
      <c r="V6" s="3">
        <f>'様式 A-1（チーム情報）'!V17</f>
        <v>0</v>
      </c>
      <c r="W6" s="3">
        <f>SUM(U6:V6)</f>
        <v>0</v>
      </c>
      <c r="X6" s="3">
        <f>'様式 A-1（チーム情報）'!T18</f>
        <v>0</v>
      </c>
      <c r="Y6" s="3">
        <f>'様式 A-1（チーム情報）'!V18</f>
        <v>0</v>
      </c>
      <c r="Z6" s="3">
        <f>SUM(X6:Y6)</f>
        <v>0</v>
      </c>
      <c r="AA6" s="3">
        <f>'様式 A-1（チーム情報）'!T19</f>
        <v>0</v>
      </c>
      <c r="AB6" s="3">
        <f>'様式 A-1（チーム情報）'!V19</f>
        <v>0</v>
      </c>
      <c r="AC6" s="3">
        <f>SUM(AA6:AB6)</f>
        <v>0</v>
      </c>
      <c r="AD6" s="3">
        <f>'様式 B-1（個人種目・男子）'!AM91</f>
        <v>0</v>
      </c>
      <c r="AE6" s="3">
        <f>'様式 B-2（個人種目・女子）'!AM91</f>
        <v>0</v>
      </c>
      <c r="AF6" s="3">
        <f>SUM(AD6:AE6)</f>
        <v>0</v>
      </c>
      <c r="AG6" s="41">
        <f>'様式 A-1（チーム情報）'!T21</f>
        <v>0</v>
      </c>
      <c r="AH6" s="40">
        <f>'様式 A-1（チーム情報）'!L21</f>
        <v>0</v>
      </c>
      <c r="AI6" s="40"/>
      <c r="AJ6" s="40"/>
      <c r="AK6" s="40"/>
      <c r="AL6" s="40"/>
      <c r="AM6" s="40"/>
      <c r="AN6" s="3">
        <f>'様式 A-1（チーム情報）'!Z19</f>
        <v>0</v>
      </c>
      <c r="AO6" s="3">
        <f>'様式 A-1（チーム情報）'!AB19</f>
        <v>0</v>
      </c>
      <c r="AP6" s="3">
        <f>'様式 A-1（チーム情報）'!AD19</f>
        <v>0</v>
      </c>
      <c r="AQ6" s="3">
        <f>'様式 A-1（チーム情報）'!AF19</f>
        <v>0</v>
      </c>
      <c r="AR6" s="3">
        <f>'様式 A-1（チーム情報）'!AH20</f>
        <v>0</v>
      </c>
      <c r="AS6" s="3">
        <f>'様式 A-1（チーム情報）'!AJ20</f>
        <v>0</v>
      </c>
      <c r="AT6" s="3">
        <f>'様式 A-1（チーム情報）'!E24</f>
        <v>0</v>
      </c>
      <c r="AU6" s="3">
        <f>IF('様式 A-1（チーム情報）'!J24="","",'様式 A-1（チーム情報）'!J24&amp;"　"&amp;'様式 A-1（チーム情報）'!M24)</f>
      </c>
      <c r="AV6" s="3">
        <f>IF('様式 A-1（チーム情報）'!Q24="","",'様式 A-1（チーム情報）'!Q24&amp;"　"&amp;'様式 A-1（チーム情報）'!T24)</f>
      </c>
      <c r="AW6" s="3">
        <f>IF('様式 A-1（チーム情報）'!X24="","",'様式 A-1（チーム情報）'!X24&amp;"　"&amp;'様式 A-1（チーム情報）'!AA24)</f>
      </c>
      <c r="AX6" s="3">
        <f>IF('様式 A-1（チーム情報）'!AE24="","",'様式 A-1（チーム情報）'!AE24&amp;"　"&amp;'様式 A-1（チーム情報）'!AH24)</f>
      </c>
      <c r="AY6" s="3">
        <f>IF('様式 A-1（チーム情報）'!AL24="","",'様式 A-1（チーム情報）'!AL24&amp;"　"&amp;'様式 A-1（チーム情報）'!AO24)</f>
      </c>
      <c r="AZ6" s="3">
        <f>'様式 A-1（チーム情報）'!E28</f>
        <v>0</v>
      </c>
      <c r="BA6" s="3">
        <f>'様式 A-1（チーム情報）'!N28</f>
        <v>0</v>
      </c>
      <c r="BB6" s="3" t="str">
        <f>IF('様式 A-1（チーム情報）'!T28="","",'様式 A-1（チーム情報）'!T28)</f>
        <v>振込先：西日本シティ銀行 須恵支店 普通 3083321 特定非営利活動法人福岡県ライフセービング協会</v>
      </c>
      <c r="BC6" s="41">
        <f>'様式 B-1（個人種目・男子）'!AD91</f>
        <v>0</v>
      </c>
      <c r="BD6" s="41">
        <f>'様式 B-1（個人種目・男子）'!AE91</f>
        <v>0</v>
      </c>
      <c r="BE6" s="41">
        <f>'様式 B-1（個人種目・男子）'!AF91</f>
        <v>0</v>
      </c>
      <c r="BF6" s="41">
        <f>'様式 B-1（個人種目・男子）'!AG91</f>
        <v>0</v>
      </c>
      <c r="BG6" s="41">
        <f>'様式 B-1（個人種目・男子）'!AH91</f>
        <v>0</v>
      </c>
      <c r="BH6" s="41">
        <f>'様式 B-1（個人種目・男子）'!AI91</f>
        <v>0</v>
      </c>
      <c r="BI6" s="41">
        <f>'様式 B-1（個人種目・男子）'!AJ91</f>
        <v>0</v>
      </c>
      <c r="BJ6" s="41">
        <f>'様式 B-1（個人種目・男子）'!Z92</f>
        <v>0</v>
      </c>
      <c r="BK6" s="41">
        <f>'様式 B-1（個人種目・男子）'!Z94</f>
        <v>0</v>
      </c>
      <c r="BL6" s="41">
        <f>'様式 B-1（個人種目・男子）'!Z96</f>
        <v>0</v>
      </c>
      <c r="BM6" s="41">
        <f>'様式 B-1（個人種目・男子）'!Z98</f>
        <v>0</v>
      </c>
      <c r="BN6" s="41">
        <f>'様式 B-1（個人種目・男子）'!AA91</f>
        <v>0</v>
      </c>
      <c r="BO6" s="41">
        <f>'様式 B-2（個人種目・女子）'!AD91</f>
        <v>0</v>
      </c>
      <c r="BP6" s="41">
        <f>'様式 B-2（個人種目・女子）'!AE91</f>
        <v>0</v>
      </c>
      <c r="BQ6" s="41">
        <f>'様式 B-2（個人種目・女子）'!AF91</f>
        <v>0</v>
      </c>
      <c r="BR6" s="41">
        <f>'様式 B-2（個人種目・女子）'!AG91</f>
        <v>0</v>
      </c>
      <c r="BS6" s="41">
        <f>'様式 B-2（個人種目・女子）'!AH91</f>
        <v>0</v>
      </c>
      <c r="BT6" s="41">
        <f>'様式 B-2（個人種目・女子）'!AI91</f>
        <v>0</v>
      </c>
      <c r="BU6" s="41">
        <f>'様式 B-2（個人種目・女子）'!AJ91</f>
        <v>0</v>
      </c>
      <c r="BV6" s="41">
        <f>'様式 B-2（個人種目・女子）'!Z92</f>
        <v>0</v>
      </c>
      <c r="BW6" s="41">
        <f>'様式 B-2（個人種目・女子）'!Z94</f>
        <v>0</v>
      </c>
      <c r="BX6" s="41">
        <f>'様式 B-2（個人種目・女子）'!Z96</f>
        <v>0</v>
      </c>
      <c r="BY6" s="41">
        <f>'様式 B-2（個人種目・女子）'!Z98</f>
        <v>0</v>
      </c>
      <c r="BZ6" s="41">
        <f>'様式 B-2（個人種目・女子）'!AA91</f>
        <v>0</v>
      </c>
      <c r="CA6" s="41">
        <f>'様式 C-1（チーム種目）'!H8</f>
        <v>0</v>
      </c>
      <c r="CB6" s="41">
        <f>'様式 C-1（チーム種目）'!I8</f>
        <v>0</v>
      </c>
      <c r="CC6" s="41">
        <f>'様式 C-1（チーム種目）'!J8</f>
        <v>0</v>
      </c>
      <c r="CD6" s="41">
        <f>'様式 C-1（チーム種目）'!K8</f>
        <v>0</v>
      </c>
      <c r="CE6" s="41">
        <f>'様式 C-1（チーム種目）'!L8</f>
        <v>0</v>
      </c>
      <c r="CF6" s="41">
        <f>'様式 C-1（チーム種目）'!M8</f>
        <v>0</v>
      </c>
      <c r="CG6" s="41">
        <f>'様式 C-1（チーム種目）'!N8</f>
        <v>0</v>
      </c>
      <c r="CH6" s="41">
        <f>'様式 C-1（チーム種目）'!H9</f>
        <v>0</v>
      </c>
      <c r="CI6" s="41">
        <f>'様式 C-1（チーム種目）'!I9</f>
        <v>0</v>
      </c>
      <c r="CJ6" s="41">
        <f>'様式 C-1（チーム種目）'!J9</f>
        <v>0</v>
      </c>
      <c r="CK6" s="41">
        <f>'様式 C-1（チーム種目）'!K9</f>
        <v>0</v>
      </c>
      <c r="CL6" s="41">
        <f>'様式 C-1（チーム種目）'!L9</f>
        <v>0</v>
      </c>
      <c r="CM6" s="41">
        <f>'様式 C-1（チーム種目）'!M9</f>
        <v>0</v>
      </c>
      <c r="CN6" s="41">
        <f>'様式 C-1（チーム種目）'!N9</f>
        <v>0</v>
      </c>
      <c r="CO6" s="41">
        <f>'様式 C-1（チーム種目）'!H10</f>
        <v>0</v>
      </c>
      <c r="CP6" s="41">
        <f>'様式 C-1（チーム種目）'!I10</f>
        <v>0</v>
      </c>
      <c r="CQ6" s="41">
        <f>'様式 C-1（チーム種目）'!J10</f>
        <v>0</v>
      </c>
      <c r="CR6" s="41">
        <f>'様式 C-1（チーム種目）'!K10</f>
        <v>0</v>
      </c>
      <c r="CS6" s="41">
        <f>'様式 C-1（チーム種目）'!L10</f>
        <v>0</v>
      </c>
      <c r="CT6" s="41">
        <f>'様式 C-1（チーム種目）'!M10</f>
        <v>0</v>
      </c>
      <c r="CU6" s="41">
        <f>'様式 C-1（チーム種目）'!N10</f>
        <v>0</v>
      </c>
    </row>
    <row r="7" ht="19.5" customHeight="1" thickTop="1"/>
    <row r="8" ht="19.5" customHeight="1"/>
    <row r="9" ht="19.5" customHeight="1"/>
    <row r="10" ht="19.5" customHeight="1">
      <c r="A10" s="3"/>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田原　幸佑</cp:lastModifiedBy>
  <cp:lastPrinted>2013-03-30T04:38:17Z</cp:lastPrinted>
  <dcterms:created xsi:type="dcterms:W3CDTF">2009-03-14T01:31:31Z</dcterms:created>
  <dcterms:modified xsi:type="dcterms:W3CDTF">2024-04-15T10:42:43Z</dcterms:modified>
  <cp:category/>
  <cp:version/>
  <cp:contentType/>
  <cp:contentStatus/>
</cp:coreProperties>
</file>